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s.ospina\Desktop\NUEVA MATRIZ SEGUIMIENTO P.D DEPENDENCIAS 2018\"/>
    </mc:Choice>
  </mc:AlternateContent>
  <bookViews>
    <workbookView xWindow="0" yWindow="0" windowWidth="20490" windowHeight="7755" tabRatio="726"/>
  </bookViews>
  <sheets>
    <sheet name="Matriz" sheetId="14" r:id="rId1"/>
    <sheet name="Hoja2" sheetId="10" state="hidden" r:id="rId2"/>
    <sheet name="ReportadoSecTrim3" sheetId="11" state="hidden" r:id="rId3"/>
    <sheet name="ReportadoSecTrim4" sheetId="12" state="hidden" r:id="rId4"/>
    <sheet name="Reportado Secretarias Trim2" sheetId="3" state="hidden" r:id="rId5"/>
    <sheet name="Rep Sect Trim1" sheetId="5" state="hidden" r:id="rId6"/>
    <sheet name="Hoja1" sheetId="4" state="hidden" r:id="rId7"/>
    <sheet name="ESTRUCUTRA" sheetId="6" state="hidden" r:id="rId8"/>
  </sheets>
  <definedNames>
    <definedName name="_xlnm._FilterDatabase" localSheetId="0" hidden="1">Matriz!$A$2:$AF$207</definedName>
    <definedName name="_xlnm._FilterDatabase" localSheetId="4" hidden="1">'Reportado Secretarias Trim2'!$A$1:$U$190</definedName>
    <definedName name="_xlnm._FilterDatabase" localSheetId="2" hidden="1">ReportadoSecTrim3!$A$1:$P$186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1" i="14" l="1"/>
  <c r="AE206" i="14" l="1"/>
  <c r="AE205" i="14"/>
  <c r="AE203" i="14"/>
  <c r="AE202" i="14"/>
  <c r="AE200" i="14"/>
  <c r="AE197" i="14"/>
  <c r="AE196" i="14"/>
  <c r="AE195" i="14"/>
  <c r="AE193" i="14"/>
  <c r="AE187" i="14"/>
  <c r="AE186" i="14"/>
  <c r="AE183" i="14"/>
  <c r="AE179" i="14"/>
  <c r="AE175" i="14"/>
  <c r="AE173" i="14"/>
  <c r="AE172" i="14"/>
  <c r="AE171" i="14"/>
  <c r="AE168" i="14"/>
  <c r="AE167" i="14"/>
  <c r="AE166" i="14"/>
  <c r="AE164" i="14"/>
  <c r="AE161" i="14"/>
  <c r="AE156" i="14"/>
  <c r="AE155" i="14"/>
  <c r="AE151" i="14"/>
  <c r="AE148" i="14"/>
  <c r="AE146" i="14"/>
  <c r="AE141" i="14"/>
  <c r="AE140" i="14"/>
  <c r="AE137" i="14"/>
  <c r="AE133" i="14"/>
  <c r="AE131" i="14"/>
  <c r="AE130" i="14"/>
  <c r="AE127" i="14"/>
  <c r="AE126" i="14"/>
  <c r="AE125" i="14"/>
  <c r="AE124" i="14"/>
  <c r="AE123" i="14"/>
  <c r="AE122" i="14"/>
  <c r="AE121" i="14"/>
  <c r="AE119" i="14"/>
  <c r="AE115" i="14"/>
  <c r="AE113" i="14"/>
  <c r="AE107" i="14"/>
  <c r="AE103" i="14"/>
  <c r="AE99" i="14"/>
  <c r="AE98" i="14"/>
  <c r="AE96" i="14"/>
  <c r="AE94" i="14"/>
  <c r="AE87" i="14"/>
  <c r="AE86" i="14"/>
  <c r="AE79" i="14"/>
  <c r="AE76" i="14"/>
  <c r="AE75" i="14"/>
  <c r="AE73" i="14"/>
  <c r="AE71" i="14"/>
  <c r="AE69" i="14"/>
  <c r="AE66" i="14"/>
  <c r="AE64" i="14"/>
  <c r="AE62" i="14"/>
  <c r="AE61" i="14"/>
  <c r="AE60" i="14"/>
  <c r="AE59" i="14"/>
  <c r="AE58" i="14"/>
  <c r="AE56" i="14"/>
  <c r="AE55" i="14"/>
  <c r="AE54" i="14"/>
  <c r="AE52" i="14"/>
  <c r="AE46" i="14"/>
  <c r="AE45" i="14"/>
  <c r="AE44" i="14"/>
  <c r="AE42" i="14"/>
  <c r="AE40" i="14"/>
  <c r="AE38" i="14"/>
  <c r="AE37" i="14"/>
  <c r="AE36" i="14"/>
  <c r="AE35" i="14"/>
  <c r="AE34" i="14"/>
  <c r="AE32" i="14"/>
  <c r="AE31" i="14"/>
  <c r="AE29" i="14"/>
  <c r="AE28" i="14"/>
  <c r="AE27" i="14"/>
  <c r="AE22" i="14"/>
  <c r="AE17" i="14"/>
  <c r="AE16" i="14"/>
  <c r="AE15" i="14"/>
  <c r="AE11" i="14"/>
  <c r="AE10" i="14"/>
  <c r="AE9" i="14"/>
  <c r="AE8" i="14"/>
  <c r="AE6" i="14"/>
  <c r="AE3" i="14"/>
  <c r="AE180" i="14" l="1"/>
  <c r="AE178" i="14"/>
  <c r="AE150" i="14"/>
  <c r="AE149" i="14"/>
  <c r="AE41" i="14"/>
  <c r="AE33" i="14"/>
  <c r="AE30" i="14"/>
  <c r="AE24" i="14"/>
  <c r="AE18" i="14"/>
  <c r="AE4" i="14"/>
  <c r="AE5" i="14"/>
  <c r="AE7" i="14"/>
  <c r="AE12" i="14"/>
  <c r="AE13" i="14"/>
  <c r="AE14" i="14"/>
  <c r="AE19" i="14"/>
  <c r="AE20" i="14"/>
  <c r="AE21" i="14"/>
  <c r="AE23" i="14"/>
  <c r="AE25" i="14"/>
  <c r="AE26" i="14"/>
  <c r="AE39" i="14"/>
  <c r="AE43" i="14"/>
  <c r="AE47" i="14"/>
  <c r="AE48" i="14"/>
  <c r="AE49" i="14"/>
  <c r="AE50" i="14"/>
  <c r="AE51" i="14"/>
  <c r="AE53" i="14"/>
  <c r="AE57" i="14"/>
  <c r="AE63" i="14"/>
  <c r="AE65" i="14"/>
  <c r="AE67" i="14"/>
  <c r="AE68" i="14"/>
  <c r="AE70" i="14"/>
  <c r="AE72" i="14"/>
  <c r="AE74" i="14"/>
  <c r="AE77" i="14"/>
  <c r="AE78" i="14"/>
  <c r="AE80" i="14"/>
  <c r="AE81" i="14"/>
  <c r="AE82" i="14"/>
  <c r="AE83" i="14"/>
  <c r="AE84" i="14"/>
  <c r="AE85" i="14"/>
  <c r="AE88" i="14"/>
  <c r="AE89" i="14"/>
  <c r="AE90" i="14"/>
  <c r="AE91" i="14"/>
  <c r="AE92" i="14"/>
  <c r="AE93" i="14"/>
  <c r="AE95" i="14"/>
  <c r="AE97" i="14"/>
  <c r="AE100" i="14"/>
  <c r="AE101" i="14"/>
  <c r="AE102" i="14"/>
  <c r="AE104" i="14"/>
  <c r="AE105" i="14"/>
  <c r="AE106" i="14"/>
  <c r="AE108" i="14"/>
  <c r="AE109" i="14"/>
  <c r="AE110" i="14"/>
  <c r="AE111" i="14"/>
  <c r="AE112" i="14"/>
  <c r="AE114" i="14"/>
  <c r="AE116" i="14"/>
  <c r="AE117" i="14"/>
  <c r="AE118" i="14"/>
  <c r="AE120" i="14"/>
  <c r="AE128" i="14"/>
  <c r="AE129" i="14"/>
  <c r="AE132" i="14"/>
  <c r="AE134" i="14"/>
  <c r="AE135" i="14"/>
  <c r="AE136" i="14"/>
  <c r="AE138" i="14"/>
  <c r="AE139" i="14"/>
  <c r="AE142" i="14"/>
  <c r="AE143" i="14"/>
  <c r="AE144" i="14"/>
  <c r="AE145" i="14"/>
  <c r="AE147" i="14"/>
  <c r="AE152" i="14"/>
  <c r="AE153" i="14"/>
  <c r="AE154" i="14"/>
  <c r="AE157" i="14"/>
  <c r="AE158" i="14"/>
  <c r="AE159" i="14"/>
  <c r="AE160" i="14"/>
  <c r="AE162" i="14"/>
  <c r="AE163" i="14"/>
  <c r="AE165" i="14"/>
  <c r="AE169" i="14"/>
  <c r="AE170" i="14"/>
  <c r="AE174" i="14"/>
  <c r="AE176" i="14"/>
  <c r="AE177" i="14"/>
  <c r="AE181" i="14"/>
  <c r="AE182" i="14"/>
  <c r="AE184" i="14"/>
  <c r="AE185" i="14"/>
  <c r="AE188" i="14"/>
  <c r="AE189" i="14"/>
  <c r="AE190" i="14"/>
  <c r="AE191" i="14"/>
  <c r="AE192" i="14"/>
  <c r="AE194" i="14"/>
  <c r="AE198" i="14"/>
  <c r="AE199" i="14"/>
  <c r="AE201" i="14"/>
  <c r="AE204" i="14"/>
  <c r="AE207" i="14"/>
  <c r="AC199" i="14" l="1"/>
  <c r="AC194" i="14"/>
  <c r="AC191" i="14"/>
  <c r="AC190" i="14"/>
  <c r="AC177" i="14"/>
  <c r="AC174" i="14"/>
  <c r="AC169" i="14"/>
  <c r="AC159" i="14"/>
  <c r="AC158" i="14"/>
  <c r="AC136" i="14"/>
  <c r="AC135" i="14"/>
  <c r="AC120" i="14"/>
  <c r="AC117" i="14"/>
  <c r="AC108" i="14"/>
  <c r="AC105" i="14"/>
  <c r="AC104" i="14"/>
  <c r="AC101" i="14"/>
  <c r="AC95" i="14"/>
  <c r="AC93" i="14"/>
  <c r="AC91" i="14"/>
  <c r="AC90" i="14"/>
  <c r="AC89" i="14"/>
  <c r="AC88" i="14"/>
  <c r="AC84" i="14"/>
  <c r="AC80" i="14"/>
  <c r="AC67" i="14"/>
  <c r="AC51" i="14"/>
  <c r="AC49" i="14"/>
  <c r="AC47" i="14"/>
  <c r="AC26" i="14"/>
  <c r="AC25" i="14"/>
  <c r="AC7" i="14"/>
  <c r="AA199" i="14"/>
  <c r="AA194" i="14"/>
  <c r="AA191" i="14"/>
  <c r="AA190" i="14"/>
  <c r="AA177" i="14"/>
  <c r="AA174" i="14"/>
  <c r="AA169" i="14"/>
  <c r="AA159" i="14"/>
  <c r="AA158" i="14"/>
  <c r="AA136" i="14"/>
  <c r="AA135" i="14"/>
  <c r="AA120" i="14"/>
  <c r="AA117" i="14"/>
  <c r="AA108" i="14"/>
  <c r="AA105" i="14"/>
  <c r="AA104" i="14"/>
  <c r="AA101" i="14"/>
  <c r="AA95" i="14"/>
  <c r="AA93" i="14"/>
  <c r="AA91" i="14"/>
  <c r="AA90" i="14"/>
  <c r="AA89" i="14"/>
  <c r="AA88" i="14"/>
  <c r="AA84" i="14"/>
  <c r="AA80" i="14"/>
  <c r="AA67" i="14"/>
  <c r="AA51" i="14"/>
  <c r="AA49" i="14"/>
  <c r="AA47" i="14"/>
  <c r="AA26" i="14"/>
  <c r="AA25" i="14"/>
  <c r="AA7" i="14"/>
  <c r="Y199" i="14"/>
  <c r="Y194" i="14"/>
  <c r="Y191" i="14"/>
  <c r="Y190" i="14"/>
  <c r="Y177" i="14"/>
  <c r="Y174" i="14"/>
  <c r="Y169" i="14"/>
  <c r="Y159" i="14"/>
  <c r="Y158" i="14"/>
  <c r="Y136" i="14"/>
  <c r="Y135" i="14"/>
  <c r="Y120" i="14"/>
  <c r="Y117" i="14"/>
  <c r="Y108" i="14"/>
  <c r="Y105" i="14"/>
  <c r="Y104" i="14"/>
  <c r="Y101" i="14"/>
  <c r="Y95" i="14"/>
  <c r="Y93" i="14"/>
  <c r="Y91" i="14"/>
  <c r="Y90" i="14"/>
  <c r="Y89" i="14"/>
  <c r="Y88" i="14"/>
  <c r="Y84" i="14"/>
  <c r="Y80" i="14"/>
  <c r="Y67" i="14"/>
  <c r="Y51" i="14"/>
  <c r="Y49" i="14"/>
  <c r="Y47" i="14"/>
  <c r="Y26" i="14"/>
  <c r="Y25" i="14"/>
  <c r="Y7" i="14"/>
  <c r="W199" i="14"/>
  <c r="W194" i="14"/>
  <c r="W191" i="14"/>
  <c r="W190" i="14"/>
  <c r="W177" i="14"/>
  <c r="W174" i="14"/>
  <c r="W169" i="14"/>
  <c r="W159" i="14"/>
  <c r="W158" i="14"/>
  <c r="W136" i="14"/>
  <c r="W135" i="14"/>
  <c r="W120" i="14"/>
  <c r="W117" i="14"/>
  <c r="W108" i="14"/>
  <c r="W105" i="14"/>
  <c r="W104" i="14"/>
  <c r="W101" i="14"/>
  <c r="W95" i="14"/>
  <c r="W93" i="14"/>
  <c r="W91" i="14"/>
  <c r="W90" i="14"/>
  <c r="W89" i="14"/>
  <c r="W88" i="14"/>
  <c r="W84" i="14"/>
  <c r="W80" i="14"/>
  <c r="W67" i="14"/>
  <c r="W49" i="14"/>
  <c r="W47" i="14"/>
  <c r="W26" i="14"/>
  <c r="W25" i="14"/>
  <c r="W7" i="14"/>
  <c r="AF12" i="14"/>
  <c r="AF13" i="14"/>
  <c r="AF14" i="14"/>
  <c r="AF18" i="14"/>
  <c r="AF19" i="14"/>
  <c r="AF20" i="14"/>
  <c r="AF21" i="14"/>
  <c r="AF23" i="14"/>
  <c r="AF24" i="14"/>
  <c r="AF30" i="14"/>
  <c r="AF33" i="14"/>
  <c r="AF39" i="14"/>
  <c r="AF41" i="14"/>
  <c r="AF43" i="14"/>
  <c r="AF48" i="14"/>
  <c r="AF50" i="14"/>
  <c r="AF53" i="14"/>
  <c r="AF57" i="14"/>
  <c r="AF63" i="14"/>
  <c r="AF65" i="14"/>
  <c r="AF68" i="14"/>
  <c r="AF70" i="14"/>
  <c r="AF72" i="14"/>
  <c r="AF74" i="14"/>
  <c r="AF77" i="14"/>
  <c r="AF78" i="14"/>
  <c r="AF81" i="14"/>
  <c r="AF82" i="14"/>
  <c r="AF83" i="14"/>
  <c r="AF85" i="14"/>
  <c r="AF86" i="14"/>
  <c r="AF87" i="14"/>
  <c r="AF92" i="14"/>
  <c r="AF97" i="14"/>
  <c r="AF98" i="14"/>
  <c r="AF100" i="14"/>
  <c r="AF102" i="14"/>
  <c r="AF106" i="14"/>
  <c r="AF109" i="14"/>
  <c r="AF110" i="14"/>
  <c r="AF111" i="14"/>
  <c r="AF112" i="14"/>
  <c r="AF114" i="14"/>
  <c r="AF115" i="14"/>
  <c r="AF116" i="14"/>
  <c r="AF118" i="14"/>
  <c r="AF122" i="14"/>
  <c r="AF128" i="14"/>
  <c r="AF129" i="14"/>
  <c r="AF130" i="14"/>
  <c r="AF131" i="14"/>
  <c r="AF132" i="14"/>
  <c r="AF134" i="14"/>
  <c r="AF137" i="14"/>
  <c r="AF138" i="14"/>
  <c r="AF139" i="14"/>
  <c r="AF142" i="14"/>
  <c r="AF143" i="14"/>
  <c r="AF144" i="14"/>
  <c r="AF145" i="14"/>
  <c r="AF147" i="14"/>
  <c r="AF149" i="14"/>
  <c r="AF150" i="14"/>
  <c r="AF151" i="14"/>
  <c r="AF152" i="14"/>
  <c r="AF153" i="14"/>
  <c r="AF154" i="14"/>
  <c r="AF157" i="14"/>
  <c r="AF159" i="14"/>
  <c r="AF160" i="14"/>
  <c r="AF162" i="14"/>
  <c r="AF163" i="14"/>
  <c r="AF165" i="14"/>
  <c r="AF166" i="14"/>
  <c r="AF167" i="14"/>
  <c r="AF168" i="14"/>
  <c r="AF170" i="14"/>
  <c r="AF176" i="14"/>
  <c r="AF177" i="14"/>
  <c r="AF178" i="14"/>
  <c r="AF180" i="14"/>
  <c r="AF181" i="14"/>
  <c r="AF182" i="14"/>
  <c r="AF184" i="14"/>
  <c r="AF185" i="14"/>
  <c r="AF188" i="14"/>
  <c r="AF189" i="14"/>
  <c r="AF192" i="14"/>
  <c r="AF193" i="14"/>
  <c r="AF197" i="14"/>
  <c r="AF198" i="14"/>
  <c r="AF201" i="14"/>
  <c r="AF204" i="14"/>
  <c r="AF207" i="14"/>
  <c r="AF4" i="14"/>
  <c r="AF5" i="14"/>
  <c r="AC137" i="14"/>
  <c r="AC87" i="14"/>
  <c r="AC86" i="14"/>
  <c r="AA137" i="14"/>
  <c r="AA87" i="14"/>
  <c r="AA86" i="14"/>
  <c r="Y137" i="14"/>
  <c r="Y87" i="14"/>
  <c r="Y86" i="14"/>
  <c r="AF203" i="14"/>
  <c r="AF187" i="14"/>
  <c r="AF183" i="14"/>
  <c r="AF179" i="14"/>
  <c r="AF172" i="14"/>
  <c r="AF155" i="14"/>
  <c r="AF140" i="14"/>
  <c r="W137" i="14"/>
  <c r="AF126" i="14"/>
  <c r="AF121" i="14"/>
  <c r="AF99" i="14"/>
  <c r="W87" i="14"/>
  <c r="W86" i="14"/>
  <c r="AF73" i="14"/>
  <c r="AF60" i="14"/>
  <c r="AF59" i="14"/>
  <c r="AF56" i="14"/>
  <c r="AF55" i="14"/>
  <c r="AF46" i="14"/>
  <c r="AF34" i="14"/>
  <c r="AF32" i="14"/>
  <c r="AF22" i="14"/>
  <c r="AF11" i="14"/>
  <c r="AF6" i="14"/>
  <c r="N3" i="14"/>
  <c r="O3" i="14"/>
  <c r="N4" i="14"/>
  <c r="O4" i="14"/>
  <c r="N5" i="14"/>
  <c r="O5" i="14"/>
  <c r="N6" i="14"/>
  <c r="O6" i="14"/>
  <c r="N7" i="14"/>
  <c r="O7" i="14"/>
  <c r="N8" i="14"/>
  <c r="O8" i="14"/>
  <c r="N9" i="14"/>
  <c r="O9" i="14"/>
  <c r="N10" i="14"/>
  <c r="O10" i="14"/>
  <c r="N11" i="14"/>
  <c r="O11" i="14"/>
  <c r="N12" i="14"/>
  <c r="O12" i="14"/>
  <c r="N13" i="14"/>
  <c r="O13" i="14"/>
  <c r="N14" i="14"/>
  <c r="O14" i="14"/>
  <c r="N15" i="14"/>
  <c r="O15" i="14"/>
  <c r="N16" i="14"/>
  <c r="O16" i="14"/>
  <c r="N17" i="14"/>
  <c r="O17" i="14"/>
  <c r="N18" i="14"/>
  <c r="O18" i="14"/>
  <c r="N19" i="14"/>
  <c r="O19" i="14"/>
  <c r="N20" i="14"/>
  <c r="O20" i="14"/>
  <c r="N21" i="14"/>
  <c r="O21" i="14"/>
  <c r="N22" i="14"/>
  <c r="O22" i="14"/>
  <c r="N23" i="14"/>
  <c r="O23" i="14"/>
  <c r="N24" i="14"/>
  <c r="O24" i="14"/>
  <c r="N25" i="14"/>
  <c r="O25" i="14"/>
  <c r="N26" i="14"/>
  <c r="O26" i="14"/>
  <c r="N27" i="14"/>
  <c r="O27" i="14"/>
  <c r="N28" i="14"/>
  <c r="O28" i="14"/>
  <c r="N29" i="14"/>
  <c r="O29" i="14"/>
  <c r="N30" i="14"/>
  <c r="O30" i="14"/>
  <c r="N31" i="14"/>
  <c r="O31" i="14"/>
  <c r="N32" i="14"/>
  <c r="O32" i="14"/>
  <c r="N33" i="14"/>
  <c r="O33" i="14"/>
  <c r="N34" i="14"/>
  <c r="O34" i="14"/>
  <c r="N35" i="14"/>
  <c r="O35" i="14"/>
  <c r="N36" i="14"/>
  <c r="O36" i="14"/>
  <c r="N37" i="14"/>
  <c r="O37" i="14"/>
  <c r="N38" i="14"/>
  <c r="O38" i="14"/>
  <c r="N39" i="14"/>
  <c r="O39" i="14"/>
  <c r="N40" i="14"/>
  <c r="O40" i="14"/>
  <c r="N41" i="14"/>
  <c r="O41" i="14"/>
  <c r="N42" i="14"/>
  <c r="O42" i="14"/>
  <c r="N43" i="14"/>
  <c r="O43" i="14"/>
  <c r="N44" i="14"/>
  <c r="O44" i="14"/>
  <c r="N45" i="14"/>
  <c r="O45" i="14"/>
  <c r="N46" i="14"/>
  <c r="O46" i="14"/>
  <c r="N47" i="14"/>
  <c r="O47" i="14"/>
  <c r="N48" i="14"/>
  <c r="O48" i="14"/>
  <c r="N49" i="14"/>
  <c r="O49" i="14"/>
  <c r="N50" i="14"/>
  <c r="O50" i="14"/>
  <c r="N51" i="14"/>
  <c r="O51" i="14"/>
  <c r="N52" i="14"/>
  <c r="O52" i="14"/>
  <c r="N53" i="14"/>
  <c r="O53" i="14"/>
  <c r="N54" i="14"/>
  <c r="O54" i="14"/>
  <c r="N55" i="14"/>
  <c r="O55" i="14"/>
  <c r="N56" i="14"/>
  <c r="O56" i="14"/>
  <c r="N57" i="14"/>
  <c r="O57" i="14"/>
  <c r="N58" i="14"/>
  <c r="O58" i="14"/>
  <c r="N59" i="14"/>
  <c r="O59" i="14"/>
  <c r="N60" i="14"/>
  <c r="O60" i="14"/>
  <c r="N61" i="14"/>
  <c r="O61" i="14"/>
  <c r="N62" i="14"/>
  <c r="O62" i="14"/>
  <c r="N63" i="14"/>
  <c r="O63" i="14"/>
  <c r="N64" i="14"/>
  <c r="O64" i="14"/>
  <c r="N65" i="14"/>
  <c r="O65" i="14"/>
  <c r="N66" i="14"/>
  <c r="O66" i="14"/>
  <c r="N67" i="14"/>
  <c r="O67" i="14"/>
  <c r="N68" i="14"/>
  <c r="O68" i="14"/>
  <c r="N69" i="14"/>
  <c r="O69" i="14"/>
  <c r="N70" i="14"/>
  <c r="O70" i="14"/>
  <c r="N71" i="14"/>
  <c r="O71" i="14"/>
  <c r="N72" i="14"/>
  <c r="O72" i="14"/>
  <c r="N73" i="14"/>
  <c r="O73" i="14"/>
  <c r="N74" i="14"/>
  <c r="O74" i="14"/>
  <c r="N75" i="14"/>
  <c r="O75" i="14"/>
  <c r="N76" i="14"/>
  <c r="O76" i="14"/>
  <c r="N77" i="14"/>
  <c r="O77" i="14"/>
  <c r="N78" i="14"/>
  <c r="O78" i="14"/>
  <c r="N79" i="14"/>
  <c r="O79" i="14"/>
  <c r="N80" i="14"/>
  <c r="O80" i="14"/>
  <c r="N81" i="14"/>
  <c r="O81" i="14"/>
  <c r="N82" i="14"/>
  <c r="O82" i="14"/>
  <c r="N83" i="14"/>
  <c r="O83" i="14"/>
  <c r="N84" i="14"/>
  <c r="O84" i="14"/>
  <c r="N85" i="14"/>
  <c r="O85" i="14"/>
  <c r="N86" i="14"/>
  <c r="O86" i="14"/>
  <c r="N87" i="14"/>
  <c r="O87" i="14"/>
  <c r="N88" i="14"/>
  <c r="O88" i="14"/>
  <c r="N89" i="14"/>
  <c r="O89" i="14"/>
  <c r="N90" i="14"/>
  <c r="O90" i="14"/>
  <c r="N91" i="14"/>
  <c r="O91" i="14"/>
  <c r="N92" i="14"/>
  <c r="O92" i="14"/>
  <c r="N93" i="14"/>
  <c r="O93" i="14"/>
  <c r="N94" i="14"/>
  <c r="O94" i="14"/>
  <c r="N95" i="14"/>
  <c r="O95" i="14"/>
  <c r="N96" i="14"/>
  <c r="O96" i="14"/>
  <c r="N97" i="14"/>
  <c r="O97" i="14"/>
  <c r="N98" i="14"/>
  <c r="O98" i="14"/>
  <c r="N99" i="14"/>
  <c r="O99" i="14"/>
  <c r="N100" i="14"/>
  <c r="O100" i="14"/>
  <c r="N101" i="14"/>
  <c r="O101" i="14"/>
  <c r="N102" i="14"/>
  <c r="O102" i="14"/>
  <c r="N103" i="14"/>
  <c r="O103" i="14"/>
  <c r="N104" i="14"/>
  <c r="O104" i="14"/>
  <c r="N105" i="14"/>
  <c r="O105" i="14"/>
  <c r="N106" i="14"/>
  <c r="O106" i="14"/>
  <c r="N107" i="14"/>
  <c r="O107" i="14"/>
  <c r="N108" i="14"/>
  <c r="O108" i="14"/>
  <c r="N109" i="14"/>
  <c r="O109" i="14"/>
  <c r="N110" i="14"/>
  <c r="O110" i="14"/>
  <c r="N111" i="14"/>
  <c r="O111" i="14"/>
  <c r="N112" i="14"/>
  <c r="O112" i="14"/>
  <c r="N113" i="14"/>
  <c r="O113" i="14"/>
  <c r="N114" i="14"/>
  <c r="O114" i="14"/>
  <c r="N115" i="14"/>
  <c r="O115" i="14"/>
  <c r="N116" i="14"/>
  <c r="O116" i="14"/>
  <c r="N117" i="14"/>
  <c r="O117" i="14"/>
  <c r="N118" i="14"/>
  <c r="O118" i="14"/>
  <c r="N119" i="14"/>
  <c r="O119" i="14"/>
  <c r="N120" i="14"/>
  <c r="O120" i="14"/>
  <c r="N121" i="14"/>
  <c r="O121" i="14"/>
  <c r="N122" i="14"/>
  <c r="O122" i="14"/>
  <c r="N123" i="14"/>
  <c r="O123" i="14"/>
  <c r="N124" i="14"/>
  <c r="O124" i="14"/>
  <c r="N125" i="14"/>
  <c r="O125" i="14"/>
  <c r="N126" i="14"/>
  <c r="O126" i="14"/>
  <c r="N127" i="14"/>
  <c r="O127" i="14"/>
  <c r="N128" i="14"/>
  <c r="O128" i="14"/>
  <c r="N129" i="14"/>
  <c r="O129" i="14"/>
  <c r="N130" i="14"/>
  <c r="O130" i="14"/>
  <c r="N131" i="14"/>
  <c r="O131" i="14"/>
  <c r="N132" i="14"/>
  <c r="O132" i="14"/>
  <c r="N133" i="14"/>
  <c r="O133" i="14"/>
  <c r="N134" i="14"/>
  <c r="O134" i="14"/>
  <c r="N135" i="14"/>
  <c r="O135" i="14"/>
  <c r="N136" i="14"/>
  <c r="O136" i="14"/>
  <c r="N137" i="14"/>
  <c r="O137" i="14"/>
  <c r="N138" i="14"/>
  <c r="O138" i="14"/>
  <c r="N139" i="14"/>
  <c r="O139" i="14"/>
  <c r="N140" i="14"/>
  <c r="O140" i="14"/>
  <c r="N141" i="14"/>
  <c r="O141" i="14"/>
  <c r="N142" i="14"/>
  <c r="O142" i="14"/>
  <c r="N143" i="14"/>
  <c r="O143" i="14"/>
  <c r="N144" i="14"/>
  <c r="O144" i="14"/>
  <c r="N145" i="14"/>
  <c r="O145" i="14"/>
  <c r="N146" i="14"/>
  <c r="O146" i="14"/>
  <c r="N147" i="14"/>
  <c r="O147" i="14"/>
  <c r="N148" i="14"/>
  <c r="O148" i="14"/>
  <c r="N149" i="14"/>
  <c r="O149" i="14"/>
  <c r="N150" i="14"/>
  <c r="O150" i="14"/>
  <c r="N151" i="14"/>
  <c r="O151" i="14"/>
  <c r="N152" i="14"/>
  <c r="O152" i="14"/>
  <c r="N153" i="14"/>
  <c r="O153" i="14"/>
  <c r="N154" i="14"/>
  <c r="O154" i="14"/>
  <c r="N155" i="14"/>
  <c r="O155" i="14"/>
  <c r="N156" i="14"/>
  <c r="O156" i="14"/>
  <c r="N157" i="14"/>
  <c r="O157" i="14"/>
  <c r="N158" i="14"/>
  <c r="O158" i="14"/>
  <c r="N159" i="14"/>
  <c r="O159" i="14"/>
  <c r="N160" i="14"/>
  <c r="O160" i="14"/>
  <c r="N161" i="14"/>
  <c r="O161" i="14"/>
  <c r="N162" i="14"/>
  <c r="O162" i="14"/>
  <c r="N163" i="14"/>
  <c r="O163" i="14"/>
  <c r="N164" i="14"/>
  <c r="O164" i="14"/>
  <c r="N165" i="14"/>
  <c r="O165" i="14"/>
  <c r="N166" i="14"/>
  <c r="O166" i="14"/>
  <c r="N167" i="14"/>
  <c r="O167" i="14"/>
  <c r="N168" i="14"/>
  <c r="O168" i="14"/>
  <c r="N169" i="14"/>
  <c r="O169" i="14"/>
  <c r="N170" i="14"/>
  <c r="O170" i="14"/>
  <c r="N171" i="14"/>
  <c r="O171" i="14"/>
  <c r="N172" i="14"/>
  <c r="O172" i="14"/>
  <c r="N173" i="14"/>
  <c r="O173" i="14"/>
  <c r="N174" i="14"/>
  <c r="O174" i="14"/>
  <c r="N175" i="14"/>
  <c r="O175" i="14"/>
  <c r="N176" i="14"/>
  <c r="O176" i="14"/>
  <c r="N177" i="14"/>
  <c r="O177" i="14"/>
  <c r="N178" i="14"/>
  <c r="O178" i="14"/>
  <c r="N179" i="14"/>
  <c r="O179" i="14"/>
  <c r="N180" i="14"/>
  <c r="O180" i="14"/>
  <c r="N181" i="14"/>
  <c r="O181" i="14"/>
  <c r="N182" i="14"/>
  <c r="O182" i="14"/>
  <c r="N183" i="14"/>
  <c r="O183" i="14"/>
  <c r="N184" i="14"/>
  <c r="O184" i="14"/>
  <c r="N185" i="14"/>
  <c r="O185" i="14"/>
  <c r="N186" i="14"/>
  <c r="O186" i="14"/>
  <c r="N187" i="14"/>
  <c r="O187" i="14"/>
  <c r="N188" i="14"/>
  <c r="O188" i="14"/>
  <c r="N189" i="14"/>
  <c r="O189" i="14"/>
  <c r="N190" i="14"/>
  <c r="O190" i="14"/>
  <c r="N191" i="14"/>
  <c r="O191" i="14"/>
  <c r="N192" i="14"/>
  <c r="O192" i="14"/>
  <c r="N193" i="14"/>
  <c r="O193" i="14"/>
  <c r="N194" i="14"/>
  <c r="O194" i="14"/>
  <c r="N195" i="14"/>
  <c r="O195" i="14"/>
  <c r="N196" i="14"/>
  <c r="O196" i="14"/>
  <c r="N197" i="14"/>
  <c r="O197" i="14"/>
  <c r="N198" i="14"/>
  <c r="O198" i="14"/>
  <c r="N199" i="14"/>
  <c r="O199" i="14"/>
  <c r="N200" i="14"/>
  <c r="O200" i="14"/>
  <c r="N201" i="14"/>
  <c r="O201" i="14"/>
  <c r="N202" i="14"/>
  <c r="O202" i="14"/>
  <c r="N203" i="14"/>
  <c r="O203" i="14"/>
  <c r="N204" i="14"/>
  <c r="O204" i="14"/>
  <c r="N205" i="14"/>
  <c r="O205" i="14"/>
  <c r="N206" i="14"/>
  <c r="O206" i="14"/>
  <c r="N207" i="14"/>
  <c r="O207" i="14"/>
  <c r="T3" i="14"/>
  <c r="T4" i="14"/>
  <c r="U4" i="14" s="1"/>
  <c r="T5" i="14"/>
  <c r="U5" i="14" s="1"/>
  <c r="T6" i="14"/>
  <c r="U6" i="14" s="1"/>
  <c r="T7" i="14"/>
  <c r="U7" i="14" s="1"/>
  <c r="T8" i="14"/>
  <c r="U8" i="14" s="1"/>
  <c r="T9" i="14"/>
  <c r="U9" i="14" s="1"/>
  <c r="T10" i="14"/>
  <c r="U10" i="14" s="1"/>
  <c r="T11" i="14"/>
  <c r="U11" i="14" s="1"/>
  <c r="T12" i="14"/>
  <c r="U12" i="14" s="1"/>
  <c r="T13" i="14"/>
  <c r="U13" i="14" s="1"/>
  <c r="T14" i="14"/>
  <c r="U14" i="14" s="1"/>
  <c r="T15" i="14"/>
  <c r="T16" i="14"/>
  <c r="U16" i="14" s="1"/>
  <c r="T17" i="14"/>
  <c r="U17" i="14" s="1"/>
  <c r="T18" i="14"/>
  <c r="U18" i="14" s="1"/>
  <c r="T20" i="14"/>
  <c r="T21" i="14"/>
  <c r="T22" i="14"/>
  <c r="T23" i="14"/>
  <c r="T24" i="14"/>
  <c r="T25" i="14"/>
  <c r="T26" i="14"/>
  <c r="T27" i="14"/>
  <c r="T28" i="14"/>
  <c r="T29" i="14"/>
  <c r="T30" i="14"/>
  <c r="T31" i="14"/>
  <c r="T32" i="14"/>
  <c r="U207" i="14"/>
  <c r="U206" i="14"/>
  <c r="U205" i="14"/>
  <c r="U204" i="14"/>
  <c r="U203" i="14"/>
  <c r="U202" i="14"/>
  <c r="U201" i="14"/>
  <c r="U200" i="14"/>
  <c r="U199" i="14"/>
  <c r="U198" i="14"/>
  <c r="U197" i="14"/>
  <c r="U196" i="14"/>
  <c r="U195" i="14"/>
  <c r="U194" i="14"/>
  <c r="U193" i="14"/>
  <c r="U192" i="14"/>
  <c r="U191" i="14"/>
  <c r="U190" i="14"/>
  <c r="U189" i="14"/>
  <c r="U188" i="14"/>
  <c r="U187" i="14"/>
  <c r="U186" i="14"/>
  <c r="U185" i="14"/>
  <c r="U184" i="14"/>
  <c r="U183" i="14"/>
  <c r="U182" i="14"/>
  <c r="U181" i="14"/>
  <c r="U180" i="14"/>
  <c r="U179" i="14"/>
  <c r="U178" i="14"/>
  <c r="U177" i="14"/>
  <c r="U176" i="14"/>
  <c r="U175" i="14"/>
  <c r="U174" i="14"/>
  <c r="U173" i="14"/>
  <c r="U172" i="14"/>
  <c r="U171" i="14"/>
  <c r="U169" i="14"/>
  <c r="U168" i="14"/>
  <c r="U167" i="14"/>
  <c r="U166" i="14"/>
  <c r="U165" i="14"/>
  <c r="U164" i="14"/>
  <c r="U163" i="14"/>
  <c r="U162" i="14"/>
  <c r="U161" i="14"/>
  <c r="U160" i="14"/>
  <c r="U159" i="14"/>
  <c r="U158" i="14"/>
  <c r="U157" i="14"/>
  <c r="U156" i="14"/>
  <c r="U155" i="14"/>
  <c r="U154" i="14"/>
  <c r="U153" i="14"/>
  <c r="U152" i="14"/>
  <c r="U151" i="14"/>
  <c r="U150" i="14"/>
  <c r="U149" i="14"/>
  <c r="U148" i="14"/>
  <c r="U147" i="14"/>
  <c r="U146" i="14"/>
  <c r="U145" i="14"/>
  <c r="U144" i="14"/>
  <c r="U143" i="14"/>
  <c r="U142" i="14"/>
  <c r="U141" i="14"/>
  <c r="U140" i="14"/>
  <c r="U139" i="14"/>
  <c r="U138" i="14"/>
  <c r="U137" i="14"/>
  <c r="U136" i="14"/>
  <c r="U135" i="14"/>
  <c r="U134" i="14"/>
  <c r="U133" i="14"/>
  <c r="U132" i="14"/>
  <c r="U131" i="14"/>
  <c r="U130" i="14"/>
  <c r="U129" i="14"/>
  <c r="U128" i="14"/>
  <c r="U127" i="14"/>
  <c r="U126" i="14"/>
  <c r="U125" i="14"/>
  <c r="U124" i="14"/>
  <c r="U123" i="14"/>
  <c r="U122" i="14"/>
  <c r="U121" i="14"/>
  <c r="U120" i="14"/>
  <c r="U119" i="14"/>
  <c r="U118" i="14"/>
  <c r="U117" i="14"/>
  <c r="U116" i="14"/>
  <c r="U115" i="14"/>
  <c r="U114" i="14"/>
  <c r="U113" i="14"/>
  <c r="U112" i="14"/>
  <c r="U111" i="14"/>
  <c r="U110" i="14"/>
  <c r="U109" i="14"/>
  <c r="U108" i="14"/>
  <c r="U107" i="14"/>
  <c r="U106" i="14"/>
  <c r="U105" i="14"/>
  <c r="U104" i="14"/>
  <c r="U103" i="14"/>
  <c r="U101" i="14"/>
  <c r="U100" i="14"/>
  <c r="U99" i="14"/>
  <c r="U98" i="14"/>
  <c r="U97" i="14"/>
  <c r="U96" i="14"/>
  <c r="U95" i="14"/>
  <c r="U93" i="14"/>
  <c r="U92" i="14"/>
  <c r="U91" i="14"/>
  <c r="U90" i="14"/>
  <c r="U89" i="14"/>
  <c r="U88" i="14"/>
  <c r="U87" i="14"/>
  <c r="U86" i="14"/>
  <c r="U85" i="14"/>
  <c r="U84" i="14"/>
  <c r="U83" i="14"/>
  <c r="U82" i="14"/>
  <c r="U81" i="14"/>
  <c r="U80" i="14"/>
  <c r="U79" i="14"/>
  <c r="U78" i="14"/>
  <c r="U77" i="14"/>
  <c r="U76" i="14"/>
  <c r="U75" i="14"/>
  <c r="U74" i="14"/>
  <c r="U73" i="14"/>
  <c r="U72" i="14"/>
  <c r="U71" i="14"/>
  <c r="U70" i="14"/>
  <c r="U69" i="14"/>
  <c r="U68" i="14"/>
  <c r="U67" i="14"/>
  <c r="U66" i="14"/>
  <c r="U65" i="14"/>
  <c r="U64" i="14"/>
  <c r="U63" i="14"/>
  <c r="U62" i="14"/>
  <c r="U61" i="14"/>
  <c r="U60" i="14"/>
  <c r="U59" i="14"/>
  <c r="U58" i="14"/>
  <c r="U57" i="14"/>
  <c r="U56" i="14"/>
  <c r="U55" i="14"/>
  <c r="U54" i="14"/>
  <c r="U53" i="14"/>
  <c r="U52" i="14"/>
  <c r="U51" i="14"/>
  <c r="U50" i="14"/>
  <c r="U49" i="14"/>
  <c r="U48" i="14"/>
  <c r="U47" i="14"/>
  <c r="U46" i="14"/>
  <c r="U45" i="14"/>
  <c r="U44" i="14"/>
  <c r="U43" i="14"/>
  <c r="U42" i="14"/>
  <c r="U41" i="14"/>
  <c r="U40" i="14"/>
  <c r="U39" i="14"/>
  <c r="U38" i="14"/>
  <c r="U37" i="14"/>
  <c r="U36" i="14"/>
  <c r="U35" i="14"/>
  <c r="U34" i="14"/>
  <c r="U33" i="14"/>
  <c r="U19" i="14"/>
  <c r="AF3" i="14" l="1"/>
  <c r="AF10" i="14"/>
  <c r="AF17" i="14"/>
  <c r="AF31" i="14"/>
  <c r="AF42" i="14"/>
  <c r="AF71" i="14"/>
  <c r="AF79" i="14"/>
  <c r="AF96" i="14"/>
  <c r="AF119" i="14"/>
  <c r="AF125" i="14"/>
  <c r="AF148" i="14"/>
  <c r="AF202" i="14"/>
  <c r="AF27" i="14"/>
  <c r="AF171" i="14"/>
  <c r="AF8" i="14"/>
  <c r="AF15" i="14"/>
  <c r="AF28" i="14"/>
  <c r="AF38" i="14"/>
  <c r="AF45" i="14"/>
  <c r="AF66" i="14"/>
  <c r="AF75" i="14"/>
  <c r="AF103" i="14"/>
  <c r="AF195" i="14"/>
  <c r="AF25" i="14"/>
  <c r="AF49" i="14"/>
  <c r="AF84" i="14"/>
  <c r="AF91" i="14"/>
  <c r="AF104" i="14"/>
  <c r="AF120" i="14"/>
  <c r="AF190" i="14"/>
  <c r="AF37" i="14"/>
  <c r="AF44" i="14"/>
  <c r="AF54" i="14"/>
  <c r="AF64" i="14"/>
  <c r="AF164" i="14"/>
  <c r="AF175" i="14"/>
  <c r="AF26" i="14"/>
  <c r="AF51" i="14"/>
  <c r="AF88" i="14"/>
  <c r="AF93" i="14"/>
  <c r="AF105" i="14"/>
  <c r="AF135" i="14"/>
  <c r="AF169" i="14"/>
  <c r="AF191" i="14"/>
  <c r="AF9" i="14"/>
  <c r="AF16" i="14"/>
  <c r="AF29" i="14"/>
  <c r="AF35" i="14"/>
  <c r="AF40" i="14"/>
  <c r="AF61" i="14"/>
  <c r="AF69" i="14"/>
  <c r="AF76" i="14"/>
  <c r="AF94" i="14"/>
  <c r="AF107" i="14"/>
  <c r="AF123" i="14"/>
  <c r="AF127" i="14"/>
  <c r="AF141" i="14"/>
  <c r="AF156" i="14"/>
  <c r="AF196" i="14"/>
  <c r="AF205" i="14"/>
  <c r="AF67" i="14"/>
  <c r="AF89" i="14"/>
  <c r="AF95" i="14"/>
  <c r="AF108" i="14"/>
  <c r="AF136" i="14"/>
  <c r="AF174" i="14"/>
  <c r="AF194" i="14"/>
  <c r="AF36" i="14"/>
  <c r="AF52" i="14"/>
  <c r="AF58" i="14"/>
  <c r="AF62" i="14"/>
  <c r="AF113" i="14"/>
  <c r="AF124" i="14"/>
  <c r="AF133" i="14"/>
  <c r="AF146" i="14"/>
  <c r="AF161" i="14"/>
  <c r="AF173" i="14"/>
  <c r="AF186" i="14"/>
  <c r="AF200" i="14"/>
  <c r="AF206" i="14"/>
  <c r="AF7" i="14"/>
  <c r="AF47" i="14"/>
  <c r="AF80" i="14"/>
  <c r="AF90" i="14"/>
  <c r="AF101" i="14"/>
  <c r="AF117" i="14"/>
  <c r="AF158" i="14"/>
  <c r="AF199" i="14"/>
  <c r="U20" i="14"/>
  <c r="U24" i="14"/>
  <c r="U23" i="14"/>
  <c r="U27" i="14"/>
  <c r="U31" i="14"/>
  <c r="U28" i="14"/>
  <c r="U32" i="14"/>
  <c r="U22" i="14"/>
  <c r="U26" i="14"/>
  <c r="U30" i="14"/>
  <c r="U21" i="14"/>
  <c r="U25" i="14"/>
  <c r="U29" i="14"/>
  <c r="U3" i="14"/>
  <c r="U15" i="14"/>
  <c r="T3" i="12" l="1"/>
  <c r="T4" i="12"/>
  <c r="T5" i="12"/>
  <c r="T6" i="12"/>
  <c r="T7" i="12"/>
  <c r="T8" i="12"/>
  <c r="T9" i="12"/>
  <c r="T10" i="12"/>
  <c r="T11" i="12"/>
  <c r="T12" i="12"/>
  <c r="T13" i="12"/>
  <c r="T14" i="12"/>
  <c r="T15" i="12"/>
  <c r="T16" i="12"/>
  <c r="T17" i="12"/>
  <c r="T18" i="12"/>
  <c r="T19" i="12"/>
  <c r="T20" i="12"/>
  <c r="T21" i="12"/>
  <c r="T22" i="12"/>
  <c r="T23" i="12"/>
  <c r="T24" i="12"/>
  <c r="T25" i="12"/>
  <c r="T26" i="12"/>
  <c r="T27" i="12"/>
  <c r="T28" i="12"/>
  <c r="T29" i="12"/>
  <c r="T30" i="12"/>
  <c r="T31" i="12"/>
  <c r="T32" i="12"/>
  <c r="T33" i="12"/>
  <c r="T34" i="12"/>
  <c r="T35" i="12"/>
  <c r="T36" i="12"/>
  <c r="T37" i="12"/>
  <c r="T38" i="12"/>
  <c r="T39" i="12"/>
  <c r="T40" i="12"/>
  <c r="T41" i="12"/>
  <c r="T42" i="12"/>
  <c r="T43" i="12"/>
  <c r="T44" i="12"/>
  <c r="T45" i="12"/>
  <c r="T46" i="12"/>
  <c r="T47" i="12"/>
  <c r="T48" i="12"/>
  <c r="T49" i="12"/>
  <c r="T50" i="12"/>
  <c r="T51" i="12"/>
  <c r="T52" i="12"/>
  <c r="T53" i="12"/>
  <c r="T54" i="12"/>
  <c r="T55" i="12"/>
  <c r="T56" i="12"/>
  <c r="T57" i="12"/>
  <c r="T58" i="12"/>
  <c r="T59" i="12"/>
  <c r="T60" i="12"/>
  <c r="T61" i="12"/>
  <c r="T62" i="12"/>
  <c r="T63" i="12"/>
  <c r="T64" i="12"/>
  <c r="T65" i="12"/>
  <c r="T66" i="12"/>
  <c r="T67" i="12"/>
  <c r="T68" i="12"/>
  <c r="T69" i="12"/>
  <c r="T70" i="12"/>
  <c r="T71" i="12"/>
  <c r="T72" i="12"/>
  <c r="T73" i="12"/>
  <c r="T74" i="12"/>
  <c r="T75" i="12"/>
  <c r="T76" i="12"/>
  <c r="T77" i="12"/>
  <c r="T78" i="12"/>
  <c r="T79" i="12"/>
  <c r="T80" i="12"/>
  <c r="T81" i="12"/>
  <c r="T82" i="12"/>
  <c r="T83" i="12"/>
  <c r="T84" i="12"/>
  <c r="T85" i="12"/>
  <c r="T86" i="12"/>
  <c r="T87" i="12"/>
  <c r="T88" i="12"/>
  <c r="T89" i="12"/>
  <c r="T90" i="12"/>
  <c r="T91" i="12"/>
  <c r="T92" i="12"/>
  <c r="T93" i="12"/>
  <c r="T94" i="12"/>
  <c r="T95" i="12"/>
  <c r="T96" i="12"/>
  <c r="T97" i="12"/>
  <c r="T98" i="12"/>
  <c r="T99" i="12"/>
  <c r="T100" i="12"/>
  <c r="T101" i="12"/>
  <c r="T102" i="12"/>
  <c r="T103" i="12"/>
  <c r="T104" i="12"/>
  <c r="T105" i="12"/>
  <c r="T106" i="12"/>
  <c r="T107" i="12"/>
  <c r="T108" i="12"/>
  <c r="T109" i="12"/>
  <c r="T110" i="12"/>
  <c r="T111" i="12"/>
  <c r="T112" i="12"/>
  <c r="T113" i="12"/>
  <c r="T114" i="12"/>
  <c r="T115" i="12"/>
  <c r="T116" i="12"/>
  <c r="T117" i="12"/>
  <c r="T118" i="12"/>
  <c r="T119" i="12"/>
  <c r="T120" i="12"/>
  <c r="T121" i="12"/>
  <c r="T122" i="12"/>
  <c r="T123" i="12"/>
  <c r="T124" i="12"/>
  <c r="T125" i="12"/>
  <c r="T126" i="12"/>
  <c r="T127" i="12"/>
  <c r="T128" i="12"/>
  <c r="T129" i="12"/>
  <c r="T130" i="12"/>
  <c r="T131" i="12"/>
  <c r="T132" i="12"/>
  <c r="T2" i="12"/>
  <c r="B2" i="10" l="1"/>
  <c r="B3" i="10"/>
  <c r="B4" i="10"/>
  <c r="B5" i="10"/>
  <c r="B6" i="10"/>
  <c r="B7" i="10"/>
  <c r="B8" i="10"/>
  <c r="B9" i="10"/>
  <c r="B10" i="10"/>
  <c r="B11" i="10"/>
  <c r="B12" i="10"/>
  <c r="B13" i="10"/>
  <c r="B14" i="10"/>
  <c r="B15" i="10"/>
  <c r="B16" i="10"/>
  <c r="B17" i="10"/>
  <c r="B18" i="10"/>
  <c r="B19" i="10"/>
  <c r="B20" i="10"/>
  <c r="B21" i="10"/>
  <c r="B1" i="10"/>
  <c r="B174" i="3" l="1"/>
  <c r="B175" i="3"/>
  <c r="B176" i="3"/>
  <c r="B177" i="3"/>
  <c r="B178" i="3"/>
  <c r="B179" i="3"/>
  <c r="B180" i="3"/>
  <c r="B181" i="3"/>
  <c r="B182" i="3"/>
  <c r="B183" i="3"/>
  <c r="B184" i="3"/>
  <c r="B185" i="3"/>
  <c r="B186" i="3"/>
  <c r="B187" i="3"/>
  <c r="B188" i="3"/>
  <c r="B189" i="3"/>
  <c r="B190" i="3"/>
  <c r="B173" i="3"/>
  <c r="B145" i="3" l="1"/>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2" i="3" l="1"/>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 i="3"/>
</calcChain>
</file>

<file path=xl/comments1.xml><?xml version="1.0" encoding="utf-8"?>
<comments xmlns="http://schemas.openxmlformats.org/spreadsheetml/2006/main">
  <authors>
    <author>Alejandro Agudelo Villegas</author>
    <author>Planeacion</author>
  </authors>
  <commentList>
    <comment ref="S43" authorId="0" shapeId="0">
      <text>
        <r>
          <rPr>
            <b/>
            <sz val="9"/>
            <color indexed="81"/>
            <rFont val="Tahoma"/>
            <charset val="1"/>
          </rPr>
          <t>Alejandro Agudelo Villegas:</t>
        </r>
        <r>
          <rPr>
            <sz val="9"/>
            <color indexed="81"/>
            <rFont val="Tahoma"/>
            <charset val="1"/>
          </rPr>
          <t xml:space="preserve">
No se reporto datos en el trimestre
</t>
        </r>
      </text>
    </comment>
    <comment ref="T43" authorId="0" shapeId="0">
      <text>
        <r>
          <rPr>
            <b/>
            <sz val="9"/>
            <color indexed="81"/>
            <rFont val="Tahoma"/>
            <charset val="1"/>
          </rPr>
          <t>Alejandro Agudelo Villegas:</t>
        </r>
        <r>
          <rPr>
            <sz val="9"/>
            <color indexed="81"/>
            <rFont val="Tahoma"/>
            <charset val="1"/>
          </rPr>
          <t xml:space="preserve">
No se reporto datos en el trimestre
</t>
        </r>
      </text>
    </comment>
    <comment ref="F155" authorId="1" shapeId="0">
      <text>
        <r>
          <rPr>
            <b/>
            <sz val="9"/>
            <color indexed="81"/>
            <rFont val="Tahoma"/>
            <family val="2"/>
          </rPr>
          <t>Planeacion:</t>
        </r>
        <r>
          <rPr>
            <sz val="9"/>
            <color indexed="81"/>
            <rFont val="Tahoma"/>
            <family val="2"/>
          </rPr>
          <t xml:space="preserve">
Cambio de unidad</t>
        </r>
      </text>
    </comment>
  </commentList>
</comments>
</file>

<file path=xl/sharedStrings.xml><?xml version="1.0" encoding="utf-8"?>
<sst xmlns="http://schemas.openxmlformats.org/spreadsheetml/2006/main" count="9939" uniqueCount="1560">
  <si>
    <t>SECRETARÍA</t>
  </si>
  <si>
    <t>RESPONSABLE</t>
  </si>
  <si>
    <t>DIMENSIÓN</t>
  </si>
  <si>
    <t>LÍNEAS  ESTRATÉGICA / SECTOR</t>
  </si>
  <si>
    <t>PROGRAMA</t>
  </si>
  <si>
    <t>Nombre del Indicador</t>
  </si>
  <si>
    <t>CODIGO DNP</t>
  </si>
  <si>
    <t>Unidad de medida</t>
  </si>
  <si>
    <t>Clase</t>
  </si>
  <si>
    <t>Frecuencia</t>
  </si>
  <si>
    <t>Variable Numerador</t>
  </si>
  <si>
    <t>Variable denominador</t>
  </si>
  <si>
    <t>Line Base</t>
  </si>
  <si>
    <t>Meta Cuatrienio</t>
  </si>
  <si>
    <t>Meta
2016</t>
  </si>
  <si>
    <t>Meta 
2017</t>
  </si>
  <si>
    <t>Meta
2018</t>
  </si>
  <si>
    <t>Meta 
2019</t>
  </si>
  <si>
    <t>Educación y cultura</t>
  </si>
  <si>
    <t>DIMENSIÓN SOCIAL</t>
  </si>
  <si>
    <t>CALIDAD DE LAS INSTITUCIONES EDUCATIVAS</t>
  </si>
  <si>
    <t xml:space="preserve">Estímulos, incentivos y Fomento de la investigación, innovación y renovación pedagógica en las instituciones educativas oficiales </t>
  </si>
  <si>
    <t>Docentes y estudiantes de IEO formados en programas investigación, innovación y renovación</t>
  </si>
  <si>
    <t>Número</t>
  </si>
  <si>
    <t>Mantenimiento</t>
  </si>
  <si>
    <t>Trimestral</t>
  </si>
  <si>
    <t xml:space="preserve">N. Docentes y estudiantes de IEO formados en el programa investigación, innovación y renovación </t>
  </si>
  <si>
    <t>Ferias realizadas para  premiar la innovación y el desarrollo</t>
  </si>
  <si>
    <t>Incremento</t>
  </si>
  <si>
    <t>N. Ferias realizadas para  premiar la innovación y el desarrollo</t>
  </si>
  <si>
    <t xml:space="preserve">Calidad educativa con pertinencia y competencia mejor educación para todos </t>
  </si>
  <si>
    <t>Seguimiento y apoyo a las pruebas SABER</t>
  </si>
  <si>
    <t>N. De dotaciones realizadas a las instituciones educativas por año</t>
  </si>
  <si>
    <t>Seguimiento y control al sistema de matriculas(SIMAT)</t>
  </si>
  <si>
    <t>Nro. De Seguimientos y control al sistema de matriculas(SIMAT)</t>
  </si>
  <si>
    <t>Acompañamiento a los proyectos educativos y planes de estudio de las instituciones educativas oficiales</t>
  </si>
  <si>
    <t>N. De Acompañamiento a los proyectos educativos y planes de estudio de las instituciones educativas oficiales</t>
  </si>
  <si>
    <t>Educación para la vida y el posconflicto</t>
  </si>
  <si>
    <t>Talleres, cursos y actividades dictados a las personas del aula de emprendimiento UAI</t>
  </si>
  <si>
    <t>Nro de talleres, cursos y actividades dictados a las personas del aula de emprendimiento UAI</t>
  </si>
  <si>
    <t>Fortalecimiento del  programa de nutrición escolar y mejoramiento de restaurantes en La Estrella cero desnutrición escolar</t>
  </si>
  <si>
    <t>programa nutricional escolar y mejoramiento de restaurantes Fortalecido</t>
  </si>
  <si>
    <t xml:space="preserve">Dotación y modernización tecnológica en salas de cómputo y laboratorios en los planteles educativos tecnología para la inclusión digital y el desarrollo </t>
  </si>
  <si>
    <t>Aulas interactivas en las IEO en funcionamiento</t>
  </si>
  <si>
    <t>N. Aulas interactivas en las IEO en funcionamiento</t>
  </si>
  <si>
    <t>Número de dotaciones tecnologicas entregadas a los establecimientos educativos</t>
  </si>
  <si>
    <t>Número de dotaciones</t>
  </si>
  <si>
    <t xml:space="preserve">Dotación y modernización de aulas e instituciones educativas </t>
  </si>
  <si>
    <t>Dotaciones y/o modernizaciones realizadas en aulas o intituciones Educativas</t>
  </si>
  <si>
    <t xml:space="preserve">Reducir el nivel de analfabetismo en La Estrella todos leemos </t>
  </si>
  <si>
    <t>Programas de lectura y escritura implementados</t>
  </si>
  <si>
    <t>Programa implementados</t>
  </si>
  <si>
    <t>Actividades extracurriculares  deportivas, culturales, artísticas, cívicas y lúdicas para la construcción de una educación integral</t>
  </si>
  <si>
    <t>Actividades extracurriculares deportivas, culturales, artísticas, cívicas y lúdicas</t>
  </si>
  <si>
    <t>Nro de Actividades extracurriculares deportivas, culturales, artísticas, cívicas y lúdicas</t>
  </si>
  <si>
    <t>Programas de Complementación Educativa Integral  y Escuela de padres</t>
  </si>
  <si>
    <t>Intervenciones realizadas</t>
  </si>
  <si>
    <t xml:space="preserve">Nro de intervenciones realizadas (valoraciones, escuelas de padres, </t>
  </si>
  <si>
    <t>Implementación del plan estratégico educativo PEM.</t>
  </si>
  <si>
    <t>Porcentaje de implementación del PEM</t>
  </si>
  <si>
    <t>Porcentaje</t>
  </si>
  <si>
    <t>Flujo</t>
  </si>
  <si>
    <t>Proyectos Ejecutados (45)</t>
  </si>
  <si>
    <t>Proyectos Programados (111)</t>
  </si>
  <si>
    <t>40.5%</t>
  </si>
  <si>
    <t>Obra Pública y Vivienda</t>
  </si>
  <si>
    <t>Ana Maria Rios</t>
  </si>
  <si>
    <t>Infraestructura educativa  para la calidad</t>
  </si>
  <si>
    <t>Mejoramientos realizados a la infraestuctura para la educación</t>
  </si>
  <si>
    <t>Nro de Mejoramientos realizados a la infraestuctura para la educación (Concejo, Galan, Ana Eva)</t>
  </si>
  <si>
    <t xml:space="preserve">Formación y generación de competencias educativas y pedagógicas para nuestros maestros </t>
  </si>
  <si>
    <t>Nro de capacitacionrealizadas a los docentes  y directivos docentes</t>
  </si>
  <si>
    <t xml:space="preserve">Dotación y fortalecimiento de los servicios bibliotecarios para el fomento de la lectura, la accesibilidad ciudadana a la información, el conocimiento, la cultura y la lúdica. </t>
  </si>
  <si>
    <t>Dotaciones entregadas a la red de bibliotecas y ludotecas</t>
  </si>
  <si>
    <t>Nro de dotaciones entregadas a la red de bibliotecas y ludotecas</t>
  </si>
  <si>
    <t>Oferta de servicios brindados en las redes de bibliotecas y ludotecas</t>
  </si>
  <si>
    <t>Nro de servicios prestados en las redes de bibliotecas y ludotecas</t>
  </si>
  <si>
    <t xml:space="preserve">COBERTURA EDUCATIVA PARA LOS SIDERENSES </t>
  </si>
  <si>
    <t xml:space="preserve">Infraestructura para el mejoramiento de ambientes de aprendizaje  </t>
  </si>
  <si>
    <t>Nro de Mejoramientos realizados a la infraestuctura para los ambientes de aprendizaje</t>
  </si>
  <si>
    <t>Educación con cobertura para el progreso de los Siderenses</t>
  </si>
  <si>
    <t>Estudiantes que se benefician del transporte escolar</t>
  </si>
  <si>
    <t xml:space="preserve">N. De estudiantes que se benefician del transporte escolar </t>
  </si>
  <si>
    <t>Kit escolares entregados a los estudiantes de las IEO</t>
  </si>
  <si>
    <t>N. Kit escolares entregados a los estudiantes de las IEO</t>
  </si>
  <si>
    <t>Uniformes entregados a los estudiantes de las IEO</t>
  </si>
  <si>
    <t>N. De Uniformes entregados a los estudiantes de las IEO</t>
  </si>
  <si>
    <t>Estudiantes beneficiados del programa Escuela en Casa</t>
  </si>
  <si>
    <t>N. De estudiantes beneficiados del programa Escuela en Casa</t>
  </si>
  <si>
    <t>9 Estudiantes</t>
  </si>
  <si>
    <t>Estrategias de retención escolar</t>
  </si>
  <si>
    <t>Estrategias implementadas de retención escolar</t>
  </si>
  <si>
    <t>Nro de estrategias implementadas de retención escolar</t>
  </si>
  <si>
    <t>Fortalecimiento de la educación superior</t>
  </si>
  <si>
    <t>Nro de tecnicas y tecnologias ofrecidos en educación superior</t>
  </si>
  <si>
    <t>capacidad</t>
  </si>
  <si>
    <t>Nro de Personas beneficiadas en el fondo de educación susperior para los siderenses (FES)</t>
  </si>
  <si>
    <t>Catedra municipal amor por la estrella catedra de paz</t>
  </si>
  <si>
    <t>Estrategias pedagógicas implementadas</t>
  </si>
  <si>
    <t>Nro de Estrategias pedagógicas implementadas</t>
  </si>
  <si>
    <t>Pacto Público privado para la educación superior terciaria para el desarrollo del ser humano</t>
  </si>
  <si>
    <t>Pacto Público privado para la educación superior terciaria implementado</t>
  </si>
  <si>
    <t>Seguridad Social y Familia</t>
  </si>
  <si>
    <t>Juan Sebastian Abad</t>
  </si>
  <si>
    <t>SALUD</t>
  </si>
  <si>
    <t>Calidad en la salud municipal</t>
  </si>
  <si>
    <t>Actividades realizadas para la mejora de la calidad en la salud municipal(14 actividades)</t>
  </si>
  <si>
    <t>Nro de actividades realizadas para la mejora de la calidad en la salud municipal</t>
  </si>
  <si>
    <t>Nro de actividades programadas para la mejora de la calidad en la salud municipal</t>
  </si>
  <si>
    <t>Cobertura y acceso al sistema de salud municipal</t>
  </si>
  <si>
    <t>Acceso a los servicios de Salud</t>
  </si>
  <si>
    <t>trimestral</t>
  </si>
  <si>
    <t>Nro de Usuarios atendidos en el acceso a los servicios de salud</t>
  </si>
  <si>
    <t>Total de usuarios que solicitan asesoria en el sistema de seguridad social</t>
  </si>
  <si>
    <t>Nro de objetivos cumplidos</t>
  </si>
  <si>
    <t>Total de objetivos programados normativamente</t>
  </si>
  <si>
    <t>Disminución de la desnutrición y el hambre</t>
  </si>
  <si>
    <t>Programa de Nutrición implementado</t>
  </si>
  <si>
    <t>Entornos saludables (EES)</t>
  </si>
  <si>
    <t>Actividades realizadas para Encaminar a los entornos saludables (9 actividades)</t>
  </si>
  <si>
    <t>Nro  de Actividades realizadas para Encaminar a los entornos saludables</t>
  </si>
  <si>
    <t>Nro  de Actividades programadas para Encaminar a los entornos saludables</t>
  </si>
  <si>
    <t>Promoción de la salud mental y convivencia</t>
  </si>
  <si>
    <t>Actividades realizadas para la promoción de la salud mental y convivencia</t>
  </si>
  <si>
    <t>Nro Actividades realizadas para la promoción de la salud mental y convivencia</t>
  </si>
  <si>
    <t>Nro Actividades programadas para la promoción de la salud mental y convivencia</t>
  </si>
  <si>
    <t>Salud sexual y reproductiva</t>
  </si>
  <si>
    <t>Activades realizadas enfocadas a la Salud sexual y reproductiva</t>
  </si>
  <si>
    <t>Nro de Activades realizadas enfocadas a la Salud sexual y reproductiva</t>
  </si>
  <si>
    <t>Fortalecimiento de la autoridad  sanitaria.</t>
  </si>
  <si>
    <t>Programa para el fortalecimiento de la autoridad sanitaria implementado</t>
  </si>
  <si>
    <t>Seguridad alimentaria y nutricional</t>
  </si>
  <si>
    <t>Programas y Actividades realizadas para la seguridad alimentaria y nutricional (5 programas)</t>
  </si>
  <si>
    <t>Nro. Programas y Actividades realizadas para la seguridad alimentaria y nutricional (5 programas)</t>
  </si>
  <si>
    <t>Nro. Programas y Actividades Programas para la seguridad alimentaria y nutricional (5 programas)</t>
  </si>
  <si>
    <t>87.5%</t>
  </si>
  <si>
    <t>Control al consumo de sustancias psicoactivas</t>
  </si>
  <si>
    <t>Programa para el Control al consumo de sustancias psicoactivas implementado</t>
  </si>
  <si>
    <t>Mejoramiento en infraestructura de la red hospitalaria</t>
  </si>
  <si>
    <t>Mejoramientos realizados para la infraestructura de la red hospitalario</t>
  </si>
  <si>
    <t xml:space="preserve">Número </t>
  </si>
  <si>
    <t>Nro de Mejoramientos realizados para la infraestructura de la red hospitalario</t>
  </si>
  <si>
    <t>Implementación del plan decenal de salud</t>
  </si>
  <si>
    <t>Porcentaje de implementación del plan decenal de salud</t>
  </si>
  <si>
    <t>Nro de actividades y productos para el desarrollo del plan decenal de salud realizados</t>
  </si>
  <si>
    <t>total de actividades y productos para el desarrollo del plan decenal de salud programados</t>
  </si>
  <si>
    <t>Implementación del plan territorial  de salud</t>
  </si>
  <si>
    <t>Nro de actividades y productos para el desarrollo del plan territorial de salud realizados</t>
  </si>
  <si>
    <t>total de actividades y productos para el desarrollo del plan territorial de salud programados</t>
  </si>
  <si>
    <t>Planeación</t>
  </si>
  <si>
    <t>VIVIENDA</t>
  </si>
  <si>
    <t>Desarrollo de un hábitat con calidad en la población</t>
  </si>
  <si>
    <t>Obras de espacio público y equipamiento colectivo</t>
  </si>
  <si>
    <t>Calidad de Hogar</t>
  </si>
  <si>
    <t>Actividades Para mejorar la calidad del Hogar (capacitaciones, titulaciones, Encuestas)</t>
  </si>
  <si>
    <t xml:space="preserve">Nro. Actividades Para mejorar la calidad del Hogar (capacitaciones, titulaciones, Encuestas) </t>
  </si>
  <si>
    <t xml:space="preserve">Gestión y subsidios para la construcción de vivienda de interés social urbano y rural. </t>
  </si>
  <si>
    <t>Subsidios Aprobados para la construcción de vivienda de interés social zona urbana y rural.</t>
  </si>
  <si>
    <t>Nro de Subsidios Aprobados para la construcción de VIS zona urbana y rural.</t>
  </si>
  <si>
    <t xml:space="preserve">Gestión y subsidios para la reubicación de viviendas en zonas de alto riesgo no mitigable. </t>
  </si>
  <si>
    <t>Subsidios Aprobados para la reubicación de vivienda zona urbana y rural.</t>
  </si>
  <si>
    <t>Nro. de Subsidios Aprobados para la reubicación de VIS</t>
  </si>
  <si>
    <t>Gestión y subsidios para el mejoramiento de vivienda de interés social, urbana y rural</t>
  </si>
  <si>
    <t>Subsidios Aprobados para el mejoramiento de VIS zona urbana y rural.</t>
  </si>
  <si>
    <t>Nro. de Subsidios Aprobados para el mejoramiento de VIS zona urbana y rural.</t>
  </si>
  <si>
    <t>Implementación de un banco de tierras municipal</t>
  </si>
  <si>
    <t>Adquisición de terrenos para infraestructura (Cancha la chispa, Vivienda)</t>
  </si>
  <si>
    <t>Nro de adquisiciones de terrenos para la infraestructura</t>
  </si>
  <si>
    <t xml:space="preserve">Legalización y reconocimiento de vivienda para los Siderenses </t>
  </si>
  <si>
    <t>Metros cuadrados legalizados de viviendas</t>
  </si>
  <si>
    <t>Nro. De Metros cuadrados legalizados de viviendas</t>
  </si>
  <si>
    <t>Acoger la política de vivienda de la  línea de gestión territorial del fondo nacional del ahorro</t>
  </si>
  <si>
    <t>Política de vivienda de la  línea de gestión territorial del fondo nacional del ahorro Acogida</t>
  </si>
  <si>
    <t>GRUPOS VULNERABLES</t>
  </si>
  <si>
    <t>Implementación política pública del adulto mayor Los mayores Siderenses nuestros referentes de vida</t>
  </si>
  <si>
    <t>Politica pública del adulto mayor implementada</t>
  </si>
  <si>
    <t xml:space="preserve">Implementación de la política pública de infancia y adolescencia </t>
  </si>
  <si>
    <t>Politica pública de infancia y adolescencia Mantenida</t>
  </si>
  <si>
    <t>Politica pública de infancia y adolescencia mantenida</t>
  </si>
  <si>
    <t>Atención integral a victimas</t>
  </si>
  <si>
    <t>Porcentaje de victimas atendidos</t>
  </si>
  <si>
    <t>Nro de victimas atendidos</t>
  </si>
  <si>
    <t xml:space="preserve">Total de Victimas caracterizados </t>
  </si>
  <si>
    <t xml:space="preserve">Implementación de la política pública de atención integral a las personas con capacidades diferentes </t>
  </si>
  <si>
    <t>Política pública de atención integral a las personas con capacidades diferentes Mantenida (Inclusión socia, capacidad de emprendimiento, fortalecimiento y rehabilitacion, banco de ayudas, caracterización)</t>
  </si>
  <si>
    <t>Política pública de atención integral a las personas con capacidades diferentes Mantenida</t>
  </si>
  <si>
    <t>Implementación de la política pública de genero Mujer y equidad una prioridad</t>
  </si>
  <si>
    <t>Política pública de genero, Mujer y equidad "una prioridad" mantenida</t>
  </si>
  <si>
    <t>Política pública de genero, Mujer y equidad "una prioridad" Mantenida</t>
  </si>
  <si>
    <t>Niños, adolescentes y jóvenes nuestro mayor activo</t>
  </si>
  <si>
    <t>Actividades realizadas para la Atención y apoyo a la niñez, infancia, adolescencia, Juventud (Acompañamiento a los CDI, actualización sistema de información, acompa. Psicologico)</t>
  </si>
  <si>
    <t>Nro de actividades realizadas para la Atención y apoyo a la niñez, infancia, adolescencia y juventud</t>
  </si>
  <si>
    <t>Nro de actividades programadas para la Atención y apoyo a la niñez, infancia, adolescencia y juventud</t>
  </si>
  <si>
    <t>La Estrella diversa</t>
  </si>
  <si>
    <t>Actividades realizadas con enfoque de igualdad de genero para organizaciones de mujeres(ferias y eventos, capacitaciones, talleres, emprendimiento, observatorio)</t>
  </si>
  <si>
    <t>Nro de actividades  realizadas con enfoque de igualdad de genero para organizaciones de mujeres(ferias y eventos, capacitaciones, talleres, emprendimiento, observatorio)</t>
  </si>
  <si>
    <t xml:space="preserve">Atención integral a madres y padres cabezas de hogar </t>
  </si>
  <si>
    <t>Porcentaje de madres y padres cabezas de hogar atendidos</t>
  </si>
  <si>
    <t>Nro de  madres y padres cabezas de hogar atendidos</t>
  </si>
  <si>
    <t>Nro de Madres y padres cabezas de hogar caracterizados</t>
  </si>
  <si>
    <t xml:space="preserve">Acompañamiento programa red unidos  </t>
  </si>
  <si>
    <t>Programa red unidos fortalecido</t>
  </si>
  <si>
    <t xml:space="preserve">Nro de actividades realizadas para el programa de red unidos </t>
  </si>
  <si>
    <t>Total de actividades</t>
  </si>
  <si>
    <t xml:space="preserve">Fortalecimiento de la institucionalidad para responder equitativamente  el goce efectivo de derechos de victimas </t>
  </si>
  <si>
    <t>Actividades integrales realizadas para el Fortalecimiento de la institucionalidad para responder equitativamente  el goce efectivo de derechos de victimas (Caracterización, Atención al usuario, capacitaciones en deberes y derechos, ayudas inmediatas)</t>
  </si>
  <si>
    <t>Nro. De Actividades realizadas para el Fortalecimiento de la institucionalidad para responder equitativamente  el goce efectivo de derechos de victimas (Caracterización, Atención al usuario, capacitaciones en deberes y derechos, ayudas inmediatas)</t>
  </si>
  <si>
    <t>Implementación de los objetivos Desarrollo sostenible</t>
  </si>
  <si>
    <t>Número de capacitaciones realizadas para consolidar la implementacion de los objetivos Desarrollo sostenible</t>
  </si>
  <si>
    <t xml:space="preserve">Atención integral a la familia </t>
  </si>
  <si>
    <t>Cobertura en el programa de Mas Familias en acción</t>
  </si>
  <si>
    <t>Nro de familias atendidas que cumplan con los requisitos en el programa Mas familias en acción</t>
  </si>
  <si>
    <t>Total de inscritos al programa</t>
  </si>
  <si>
    <t>92% (año 2015, inscritos 650 total 700)</t>
  </si>
  <si>
    <t>Construcción mejoramiento y mantenimiento de la infraestructura social  municipal</t>
  </si>
  <si>
    <t>Mejoramiento de la  Infraestructura para la atención de grupos vulnerables</t>
  </si>
  <si>
    <t>Nro de Mejoramiento de la  Infraestructura para la atención de grupos vulnerables (Casa de la juventud, Carcel, adulto mayor, Inspecciones,ARCA)</t>
  </si>
  <si>
    <t>INDERE</t>
  </si>
  <si>
    <t>DEPORTE EN LA ESTRELLA</t>
  </si>
  <si>
    <t>Implementación del Plan Decenal del Deporte y la Recreación</t>
  </si>
  <si>
    <t>Plan decenal implementado</t>
  </si>
  <si>
    <t>nro de actividades implementadas</t>
  </si>
  <si>
    <t>total de actividades</t>
  </si>
  <si>
    <t xml:space="preserve">Mejores  espacios deportivos y recreativos a través de la construcción, mantenimiento y reforma de los escenarios </t>
  </si>
  <si>
    <t>Mejoramiento a los escenarios deportivos y recreativos</t>
  </si>
  <si>
    <t>Nro de Mejoramiento a los escenarios deportivos y recreativos (Placas multiplex, piscinas, Coliseos, gimnasios, Canchas entre otros, Parque recreativo)</t>
  </si>
  <si>
    <t>Fortalecimiento para la práctica del deporte y la recreación</t>
  </si>
  <si>
    <t>Dotaciones entregadas para fortalecer la práctica del deporte y la recreación</t>
  </si>
  <si>
    <t>nro de dotaciones entregadas a los deportistas</t>
  </si>
  <si>
    <t>Ejercitarse vale la pena por tu Bien- Estar</t>
  </si>
  <si>
    <t>programa implementado</t>
  </si>
  <si>
    <t>programa implementado y funcionando</t>
  </si>
  <si>
    <t xml:space="preserve">Creación de las escuelas del deporte </t>
  </si>
  <si>
    <t>nro de escuelas creadas</t>
  </si>
  <si>
    <t>Nro de escuelas creadas de deportes</t>
  </si>
  <si>
    <t>Total de escuelas programadas</t>
  </si>
  <si>
    <t xml:space="preserve">Puesta en marcha programa del deportista destacado </t>
  </si>
  <si>
    <t>programa del deportista destacado implementado</t>
  </si>
  <si>
    <t xml:space="preserve">Dotación de implementos </t>
  </si>
  <si>
    <t>Nro de dotaciones entregadas</t>
  </si>
  <si>
    <t xml:space="preserve">Nro de dotaciones entregadas </t>
  </si>
  <si>
    <t>SOCIEDAD Y CULTURA</t>
  </si>
  <si>
    <t>Restaurar proteger y promover la diversidad y el patrimonio cultural: arqueológico, material, inmaterial y natural del municipio.</t>
  </si>
  <si>
    <t>Proyecto de manejo del patrimonio cultural</t>
  </si>
  <si>
    <t>Mejoramiento de la infraestructura para proteger y promover la diversidad y el patrimonio cultural</t>
  </si>
  <si>
    <t>Nro de Mejoramiento de la infraestructura para proteger y promover la diversidad y el patrimonio cultural</t>
  </si>
  <si>
    <t>fomentar y apoyar el acceso a bienes y servicios culturales.</t>
  </si>
  <si>
    <t>Formación para el arte</t>
  </si>
  <si>
    <t xml:space="preserve">Nro de cursos ofertados a la población </t>
  </si>
  <si>
    <t xml:space="preserve">Nro de grupos organizados para proyección artistica </t>
  </si>
  <si>
    <t>apoyar la investigación, innovación, creación y emprendimiento cultural </t>
  </si>
  <si>
    <t>Nro de Estimulos otorgados a la creación artistica y cultural</t>
  </si>
  <si>
    <t>Nro de Capacitaciones realizadas en emprendimiento cultural</t>
  </si>
  <si>
    <t>Fortalecer la institucionalidad cultural y a la participación ciudadana</t>
  </si>
  <si>
    <t>Procesos de participación ciudadana</t>
  </si>
  <si>
    <t>Nro de procesos de participación ciudadana</t>
  </si>
  <si>
    <t xml:space="preserve">Fomento de eventos culturales y manifestaciones culturales </t>
  </si>
  <si>
    <t>Actividades y eventos culturales realizados</t>
  </si>
  <si>
    <t>Nro de Actividades y eventos culturales realizados</t>
  </si>
  <si>
    <t>Dotación de infraestructura cultural</t>
  </si>
  <si>
    <t>Mejoramiento de la infraestructura para el arte y la cultura</t>
  </si>
  <si>
    <t>Nro de Mejoramiento de la infraestructura para el arte y la cultura</t>
  </si>
  <si>
    <t xml:space="preserve">Mejoramiento y construcción de escenarios culturales y recreativos </t>
  </si>
  <si>
    <t>Mejoramiento de escenarios culturales y recreativos</t>
  </si>
  <si>
    <t>Nro de Mejoramiento de escenarios culturales y recreativos (Casas de la cultura la tablaza, bibliotecas)</t>
  </si>
  <si>
    <t xml:space="preserve">Apoyo a los grupos organizados de cultura </t>
  </si>
  <si>
    <t>Nro Dotaciones entregadas para la formación y proyección artistica y cultural</t>
  </si>
  <si>
    <t>AGUA POTABLE Y SANEAMIENTO BASICO</t>
  </si>
  <si>
    <t>Construcción de soluciones alternas de tratamiento de aguas residuales en sector rural</t>
  </si>
  <si>
    <t>Construcción e instalación de sistemas de tratamiento de aguas residuales (pozos septicos, PTAR)</t>
  </si>
  <si>
    <t>Nro. De sistemas de tratamiento de aguas residuales instalados</t>
  </si>
  <si>
    <t>Zonas rurales atendidas con soluciones alternas de tratamiento de aguas residuales</t>
  </si>
  <si>
    <t>incremento</t>
  </si>
  <si>
    <t>Nro de Zonas rurales atendidas con soluciones alternas de tratamiento de aguas residuales</t>
  </si>
  <si>
    <t xml:space="preserve">Formulación y ejecución del plan maestro de saneamiento y agua potable </t>
  </si>
  <si>
    <t>Plan maestro de saneamiento y agua potable   formulado</t>
  </si>
  <si>
    <t>Plan maestro de saneamiento y agua potable   ejecutado</t>
  </si>
  <si>
    <t xml:space="preserve">Programa de Saneamiento Básico integral Mejoramiento de acueductos. Y alcantarillados </t>
  </si>
  <si>
    <t>Capacitación para la implementación de sistemas de compostaje, reciclaje y lombricultivos</t>
  </si>
  <si>
    <t>Nro de Capacitaciones para la implementación de sistemas de compostaje, reciclaje y lombricultivos</t>
  </si>
  <si>
    <t>Capacitación para la operación y mantenimientos de pozos sépticos en funcionamiento</t>
  </si>
  <si>
    <t>Nro. Capacitaciones para la operación y mantenimientos de pozos sépticos en funcionamiento</t>
  </si>
  <si>
    <t xml:space="preserve">Metros Lineales </t>
  </si>
  <si>
    <t>Metros lineales de acueducto construidos o reparados</t>
  </si>
  <si>
    <t>Metros lineales de alcantarillado construidos o reparados</t>
  </si>
  <si>
    <t>Zonas atendidas con mejoramiento de acueductos y alcantarillados</t>
  </si>
  <si>
    <t>Nro de Zonas atendidas con mejoramiento de acueductos y alcantarillados</t>
  </si>
  <si>
    <t>DIMENSIÓN ECONÓMICA</t>
  </si>
  <si>
    <t>EMPRENDIMIENTO, ECONOMÍA, EMPLEO.</t>
  </si>
  <si>
    <t>Formación para el empleo y la  empresa</t>
  </si>
  <si>
    <t>Ideas de negocios Apoyadas para el empleo y la  empresa</t>
  </si>
  <si>
    <t xml:space="preserve">Nro de ideas de negocios apoyasdas para el empleo y la  empresa </t>
  </si>
  <si>
    <t>Fomento al emprendimiento y fortalecimiento del Banco Siderense del Desarrollo</t>
  </si>
  <si>
    <t>Mantenimiento y fortalecimiento al banco siderense para el desarrollo</t>
  </si>
  <si>
    <t>Conferencias  realizadas para finanzas personales</t>
  </si>
  <si>
    <t>Nro. Conferencias  realizadas para finanzas personales</t>
  </si>
  <si>
    <t>Fomento a la asociatividad productiva y generación de microcadenas productivas</t>
  </si>
  <si>
    <t>Proyectos enfocados a la productividad y generación de microcadenas productivas (Agricolas)</t>
  </si>
  <si>
    <t>Promoción de vocaciones productivas y capacitación para el empleo</t>
  </si>
  <si>
    <t>Número de capacitaciones, seminarios y talleres en procesos de producción, distribución, comercialización y acceso para el empleo</t>
  </si>
  <si>
    <t>Número de capacitaciones/seminarios/talleres/ en procesos de producción, distribución, comercialización y acceso para el empleo</t>
  </si>
  <si>
    <t>Fortalecimiento de la agencia pública de empleo</t>
  </si>
  <si>
    <t>Personas Colocadas con la agencia pública de Empleo</t>
  </si>
  <si>
    <t>Nro de personas colocadas con la agencia pública de empleo que cumplan con el perfil</t>
  </si>
  <si>
    <t>Total de personas inscritas en la agencia pública de empleo</t>
  </si>
  <si>
    <t xml:space="preserve">Fomento y apoyo a las apropiaciones tecnológicas en procesos empresariales </t>
  </si>
  <si>
    <t>Proyectos Apoyados a las apropiaciones tecnológicas en procesos empresariales</t>
  </si>
  <si>
    <t xml:space="preserve">Nro. Proyectos Apoyados a las apropiaciones tecnológicas en procesos empresariales </t>
  </si>
  <si>
    <t xml:space="preserve">Promoción de asociaciones y alianzas para el desarrollo empresarial e industrial. </t>
  </si>
  <si>
    <t>Alianzas para el desarrollo empresarial e industrial (Camara de comercio, sena, colombo canadiense)</t>
  </si>
  <si>
    <t>Nro. De Alianzas para el desarrollo empresarial e industrial</t>
  </si>
  <si>
    <t>Articulación complementaria al programa Emforma de la Cámara de Comercio Aburrá Sur</t>
  </si>
  <si>
    <t>Capacitaciones de fortalecimiento para planes de negocios y proyectos de emprendimiento</t>
  </si>
  <si>
    <t>Nro. Capacitaciones de fortalecimiento para planes de negocios y proyectos de emprendimiento</t>
  </si>
  <si>
    <t>Calendario ferial para sector empresarial local</t>
  </si>
  <si>
    <t>Ferias y festivales realizados para el sector emprendimiento nacidos en el banco</t>
  </si>
  <si>
    <t>Nro. Ferias y festivales realizados para el sector emprendimiento nacidos en el banco</t>
  </si>
  <si>
    <t>Revisión y ajuste del direccionamiento estratégico del municipio</t>
  </si>
  <si>
    <t>Revisiones al direccionamiento estratégico del municipio realizado</t>
  </si>
  <si>
    <t>Nro de Revisiones al direccionamiento estratégico del municipio realizado</t>
  </si>
  <si>
    <t>Hacienda</t>
  </si>
  <si>
    <t xml:space="preserve">Formación en cultura tributaria </t>
  </si>
  <si>
    <t>Capacitaciones en cultural tributaria</t>
  </si>
  <si>
    <t>Número de capacitaciones realizadas por año</t>
  </si>
  <si>
    <t>COMPETITIVIDAD</t>
  </si>
  <si>
    <t>Alianza alcaldía – empresa para la generación del empleo en el municipio</t>
  </si>
  <si>
    <t>Alianzas público- privadas establecidas</t>
  </si>
  <si>
    <t>Nro de Alianzas público- privadas establecidas</t>
  </si>
  <si>
    <t>Incentivos a la inversión y fortalecimiento de capacidades municipales</t>
  </si>
  <si>
    <t>Incentivos a la inversión y fortalecimiento de capacidades municipales entregados</t>
  </si>
  <si>
    <t>Nro de Incentivos a la inversión y fortalecimiento de capacidades municipales entregados</t>
  </si>
  <si>
    <t xml:space="preserve">Programa de capacitaciones en innovación y emprendimiento innovador </t>
  </si>
  <si>
    <t>Seguimiento al programa de innovación y emprendimiento innovador (Proyecto energia solar)</t>
  </si>
  <si>
    <t>Desarrollar políticas activas de mercado laboral a través de alianzas entre actores privados y públicos</t>
  </si>
  <si>
    <t>Formular e implementar la política pública de productividad y competitividad</t>
  </si>
  <si>
    <t>política pública de productividad y competitividad implementada</t>
  </si>
  <si>
    <t>TURISMO</t>
  </si>
  <si>
    <t>Fortalecimiento y Consolidación del sector turístico Siderense</t>
  </si>
  <si>
    <t>Número de capacitaciones, seminarios y talleres para la promoción del desarrollo turístico y cultural</t>
  </si>
  <si>
    <t xml:space="preserve">Turismo ambiental Ecoturismo y rutas camineras ambientales y biocomercio  </t>
  </si>
  <si>
    <t>Rutas camineras ambientales trazadas</t>
  </si>
  <si>
    <t>Nro de Rutas camineras ambientales trazadas (Romeral, Laguna,  Alto del silencio)</t>
  </si>
  <si>
    <t>Ruta turística de La Estrella</t>
  </si>
  <si>
    <t>Ruta Turística de la Estrella Implementada</t>
  </si>
  <si>
    <t>Guías turísticos: Fomento del Patrimonio Histórico, Cultural y turístico.</t>
  </si>
  <si>
    <t>Guías turísticos capacitados en fomento del patrimonio histórico, cultural y turístico</t>
  </si>
  <si>
    <t>Número de guías Turisticos Capacitados</t>
  </si>
  <si>
    <t>Total del guías turisticos</t>
  </si>
  <si>
    <t xml:space="preserve">Actualización y fortalecimiento  del plan municipal de turismo </t>
  </si>
  <si>
    <t>AGRICULTURA</t>
  </si>
  <si>
    <t xml:space="preserve">Apoyo a proyectos agropecuarios de subsistencia y emprendimiento rural. </t>
  </si>
  <si>
    <t>Apoyos a proyectos de granjas agropecuarias</t>
  </si>
  <si>
    <t>Nro de Apoyos a proyectos de granjas agropecuarias Apoyados</t>
  </si>
  <si>
    <t xml:space="preserve">Promoción de alianzas para la asociación de pequeños productores agropecuarios. </t>
  </si>
  <si>
    <t>Alianzas para la asociación de pequeños productores agropecuarios.</t>
  </si>
  <si>
    <t xml:space="preserve">Nro. de Alianzas para la asociación de pequeños productores agropecuarios. </t>
  </si>
  <si>
    <t>Acompañamientos en Asistencia técnica y agropecuaria a productores</t>
  </si>
  <si>
    <t>Nro. Acompañamientos en Asistencia técnica y agropecuaria a productores</t>
  </si>
  <si>
    <t>Gestión y fomento de proyectos productivos integrales y/o granjas piscícolas rurales</t>
  </si>
  <si>
    <t>Caracterización a la población involucradas en proyectos productivos integrales y/o granjas piscícolas</t>
  </si>
  <si>
    <t xml:space="preserve">Nro de caracterizaciones en proyectos productivos integrales y/o granjas piscícolas </t>
  </si>
  <si>
    <t xml:space="preserve">Implementación de la estrategia de apoyo a los emprendedores rurales </t>
  </si>
  <si>
    <t>Seguimientos y asesorias a los emprenderores rurales (Pollos, gallinas ponedoras, porcicolas para levante y ceba y brevas)</t>
  </si>
  <si>
    <t xml:space="preserve">Fomento a la agroecología y seguridad alimentaria </t>
  </si>
  <si>
    <t>Tránsito y transporte</t>
  </si>
  <si>
    <t>Gabriel Jaime Dereix Restrepo</t>
  </si>
  <si>
    <t>TRANSPORTE / PLAN DE MOVILIDAD DE LA ESTRELLA</t>
  </si>
  <si>
    <t>Generación de estrategias de Movilidad no motorizada</t>
  </si>
  <si>
    <t>Nro. De estrategias implementadas</t>
  </si>
  <si>
    <t xml:space="preserve">Plan municipal de la  bicicleta </t>
  </si>
  <si>
    <t>Capacitaciones, eventos, foros, cartillas para el uso de la bicicleta</t>
  </si>
  <si>
    <t>Nro. De Capacitaciones, eventos, foros, cartillas para el uso de la bicicleta</t>
  </si>
  <si>
    <t xml:space="preserve">Transporte público con criterio ambiental y movilidad sostenible </t>
  </si>
  <si>
    <t>Nro. De controles realizados  a los vehiculos adscritos a las empresas de transporte publico de pasajeros del municipio</t>
  </si>
  <si>
    <t>Nro. De capacitaciones realizadas a las empresas de transporte publico de pasajeros</t>
  </si>
  <si>
    <t>Actualización y puesta en marcha del plan municipal de movilidad</t>
  </si>
  <si>
    <t>Plan de movilidad</t>
  </si>
  <si>
    <t>plan de movilidad funcionando</t>
  </si>
  <si>
    <t xml:space="preserve">plan estrategico de seguridad vial </t>
  </si>
  <si>
    <t xml:space="preserve">Educación vial y  prevención programa de reducción de accidentes de transito </t>
  </si>
  <si>
    <t>Nro de capacitaciones dictadas</t>
  </si>
  <si>
    <t>Nro Suministros y dotaciones para la secretaria de transito</t>
  </si>
  <si>
    <t xml:space="preserve">DIMENSIÓN AMBIENTAL </t>
  </si>
  <si>
    <t>MEDIO AMBIENTE Y RECURSOS NATURALES / RECUPERACIÓN Y PRESERVACIÓN AMBIENTAL.</t>
  </si>
  <si>
    <t>Diseño y Construcción del Parque Ecológico Reserva del Romeral y Parque  Reserva de Miraflores</t>
  </si>
  <si>
    <t>Diseño del parque ecológico Reserva del Romeral y Reserva de Miraflores</t>
  </si>
  <si>
    <t>Disposición, eliminación y Aprovechamiento de Residuos Sólidos fortalecimiento del PGIRS.</t>
  </si>
  <si>
    <t>Acciones afirmativas para la población recicladora implementadas</t>
  </si>
  <si>
    <t>Acciones afirmativas para la población recicladora Programadadas</t>
  </si>
  <si>
    <t xml:space="preserve">Control de emisiones contaminantes de aire de fuentes móviles y fijas </t>
  </si>
  <si>
    <t>Controles de emisiones contaminantes de aire de fuentes móviles y fijas</t>
  </si>
  <si>
    <t>Nro. De controles realizados de emisiones contaminantes de aire de fuentes móviles y fijas</t>
  </si>
  <si>
    <t>Conservación, protección y restauración de los recursos naturales y del medio ambiente</t>
  </si>
  <si>
    <t>Número de acciones/proyectos/intervenciones para la conservación, protección, restauración y aprovechamiento sostenible de los recursos naturales y del medio ambiente</t>
  </si>
  <si>
    <t>Educación ambiental</t>
  </si>
  <si>
    <t>Capacitaciones realizadas en Educación ambiental</t>
  </si>
  <si>
    <t>Capacitaciones realizadas en Educación ambiental (Recurso hidrico, aire, fauna y flora, PGIRS)</t>
  </si>
  <si>
    <t>Recuperación, Manejo y aprovechamiento de cuencas y micro cuencas del municipio y POMCAS</t>
  </si>
  <si>
    <t>Planes de ordenamiento de microcuencas formulados</t>
  </si>
  <si>
    <t>Nro. De Planes de ordenamiento de microcuencas formulados</t>
  </si>
  <si>
    <t>Limpieza y Mantenimiento de cuencas y microcuencas</t>
  </si>
  <si>
    <t>Nro de Limpieza y Mantenimiento de cuencas y microcuencas</t>
  </si>
  <si>
    <t>Programas de Reforestación Protectores</t>
  </si>
  <si>
    <t>Especies nativas sembrados</t>
  </si>
  <si>
    <t>Número de especies nativos sembrados</t>
  </si>
  <si>
    <t>Implementación de la política pública de protección animal</t>
  </si>
  <si>
    <t>Creación e implementación del proyecto declaración de areas libres de fauna silvestre</t>
  </si>
  <si>
    <t xml:space="preserve">Adquisición de predios para la conservación y la defensa del recurso hídrico y el medio ambiente </t>
  </si>
  <si>
    <t xml:space="preserve">Predios adquiridos  para la conservación y la defensa del recurso hídrico y el medio ambiente </t>
  </si>
  <si>
    <t xml:space="preserve">Implementación del programa de apoyo a las estrategias del Cambio climático y alternativas de ahorro eficiente de energía </t>
  </si>
  <si>
    <t>Campañas de promoción en el uso de energías alternativas  en hogares rurales</t>
  </si>
  <si>
    <t>Nro de Campañas de promoción en el uso de energías alternativas  en hogares rurales</t>
  </si>
  <si>
    <t>Conservación y restauración de ecosistemas que brindan servicio de protección al medio ambiente</t>
  </si>
  <si>
    <t>Nro de Ecosistemas conservados</t>
  </si>
  <si>
    <t>Nro de Ecosistemas Identificados</t>
  </si>
  <si>
    <t>Nro de Sensibilizaciones realizadas</t>
  </si>
  <si>
    <t>Herramientas tecnologicas Implementadas</t>
  </si>
  <si>
    <t>GESTION DEL RIESGO: PREVENCIÓN Y ATENCIÓN DE DESASTRES</t>
  </si>
  <si>
    <t>Fortalecimiento de la Gestión del Riesgo. A través del empoderamiento del Consejo Municipal de Gestión del Riesgo y el apoyo de los organismos de socorro oficiales y voluntariados, capacitación en gestión del riesgo prevención</t>
  </si>
  <si>
    <t>Capacitaciones en Gestión del Riesgo</t>
  </si>
  <si>
    <t>Nro. De Capacitaciones en Gestión del Riesgo</t>
  </si>
  <si>
    <t>Dotación de equipos, enseres y kits para la atención de emergencias y contingencias. Dotación del  Cuerpo de Bomberos Voluntarios La Estrella y Defensa Civil de La Estrella</t>
  </si>
  <si>
    <t>Dotaciones entregadas para la atención de emergencias y contingencias. Para el Cuerpo de Bomberos Voluntarios La Estrella y Defensa Civil de La Estrella (ayudas del DAPARD, Area, Corantioquia entre otros)</t>
  </si>
  <si>
    <t>Nro de Dotaciones entregadas para la atención de emergencias y contingencias. Para el Cuerpo de Bomberos Voluntarios La Estrella y Defensa Civil de La Estrella</t>
  </si>
  <si>
    <t>Fortalecimiento ampliación y mejoramiento del proyecto "CUIDÁ" en coordinación con el Área Metropolitana</t>
  </si>
  <si>
    <t>Capacitaciones realizadas para proyecto "CUIDÁ" en coordinación con el Área Metropolitana</t>
  </si>
  <si>
    <t>Nro de Capacitaciones realizadas para proyecto "CUIDÁ" en coordinación con el Área Metropolitana</t>
  </si>
  <si>
    <t>Fortalecimiento del fondo municipal de gestión del riesgo</t>
  </si>
  <si>
    <t>Acciones y  apoyos realizados para el fondo municipal de gestión del riesgo</t>
  </si>
  <si>
    <t>Formulación de planes de gestión del riesgo y empoderamiento social del riesgo</t>
  </si>
  <si>
    <t>General</t>
  </si>
  <si>
    <t>Pilar Astrid Posada</t>
  </si>
  <si>
    <t xml:space="preserve">DIMENSIÓN INSTITUCIONAL </t>
  </si>
  <si>
    <t>FORTALECIMIENTO INSTITUCIONAL.</t>
  </si>
  <si>
    <t xml:space="preserve">Mejorando la gestión: fortalecimiento del modelo integrado de gestión </t>
  </si>
  <si>
    <t>Continuidad en la certificación en Calidad</t>
  </si>
  <si>
    <t>Servicios Adminsitrativos</t>
  </si>
  <si>
    <t>Jorge Augusto Calle</t>
  </si>
  <si>
    <t>Modernización y fortalecimiento de los sistemas de información software y hardware</t>
  </si>
  <si>
    <t>Licenciamiento de Software</t>
  </si>
  <si>
    <t>Nro de licencias de Software adquiridas</t>
  </si>
  <si>
    <t>Nro de equipos tecnologicos adquiridos (Equipos de mesa, portatiles, Swiches, routers, Camaras, Antenas, Escaner, Telefonos, impresoras entre otros)</t>
  </si>
  <si>
    <t>Mejoramiento de la Infraestructura de Red de Datos</t>
  </si>
  <si>
    <t>Puntos de datos instalados</t>
  </si>
  <si>
    <t>Puntos de datos Programos a instalar</t>
  </si>
  <si>
    <t>Nro de Capacitaciones Realizadas a los funcionarios en Herramientas ofimaticas</t>
  </si>
  <si>
    <t>Plataforma para la administración del sistema de gestión de Calidad</t>
  </si>
  <si>
    <t>Plataforma para la administración del sistema de gestión de Calidad adquirida</t>
  </si>
  <si>
    <t xml:space="preserve">Fortalecimiento de los recursos técnicos y  físicos para el mejoramiento de la comunicación e interrelación con la comunidad </t>
  </si>
  <si>
    <t xml:space="preserve">Nro de Dotaciones entregadas para mejorar el fortalecimiento de los recursos técnicos y  físicos para el mejoramiento de la comunicación e interrelación con la comunidad </t>
  </si>
  <si>
    <t>Nro de actividades realizadas para el mejoramiento de la comunicación e interrrelación con la comunidad</t>
  </si>
  <si>
    <t>Nro de actividades programadas para el mejoramiento de la comunicación e interrrelación con la comunidad</t>
  </si>
  <si>
    <t>Implementación de un sistema de gestión de bienes inmuebles y muebles del municipio</t>
  </si>
  <si>
    <t xml:space="preserve">Nro de actualizaciones de los bienes Muebles del Municipio </t>
  </si>
  <si>
    <t>Nro de actualizaciones de los bienes Inmuebles del Municipio (predios,catastro)</t>
  </si>
  <si>
    <t>Modernización administrativa mejorando la gestión de cara al ciudadano</t>
  </si>
  <si>
    <t>Capacitaciones realizadas que impacten en las competencias laborales de los funcionarios</t>
  </si>
  <si>
    <t>Nro de Capacitaciones realizadas que impacten en las competencias laborales de los funcionarios (Temas Diferentes)</t>
  </si>
  <si>
    <t>Incentivos laborales entregados</t>
  </si>
  <si>
    <t>Nro de incentivos entregados (Cuantos incentivos se implementaron-economico,vivienda, capacitación)</t>
  </si>
  <si>
    <t>Plan de reestructuración formulado</t>
  </si>
  <si>
    <t>Mejoramiento, sostenimiento y adecuación de la infraestructura física institucional</t>
  </si>
  <si>
    <t>Mejoramientos Realizados para la infraestructura institucional</t>
  </si>
  <si>
    <t>Nro de Mejoramientos Realizados para la infraestructura institucional</t>
  </si>
  <si>
    <t>Nro de Mejoramientos Programados para la infraestructura institucional</t>
  </si>
  <si>
    <t>Implementación de alianzas público privadas para el desarrollo municipal</t>
  </si>
  <si>
    <t>Alianzas público- privadas para el desarrollo municipal</t>
  </si>
  <si>
    <t>Nro de Implementaciones de alianzas público privadas para el desarrollo municipal</t>
  </si>
  <si>
    <t xml:space="preserve">Actualización de mediano plazo del PBOT </t>
  </si>
  <si>
    <t>Actualización de mediano plazo del PBOT realizada</t>
  </si>
  <si>
    <t>MUNICIPIO PARTICIPATIVO</t>
  </si>
  <si>
    <t>La administración al servicio de la comunidad</t>
  </si>
  <si>
    <t>Nro de alcaldias en mi barrio realizadas</t>
  </si>
  <si>
    <t>Gobierno</t>
  </si>
  <si>
    <t xml:space="preserve">Promoción  de la convivencia ciudadana y la seguridad pública </t>
  </si>
  <si>
    <t>Número de proyectos implementados para la generación de ambientes que propicien la seguridad ciudadana y orden público</t>
  </si>
  <si>
    <t>Fortalecimiento y promoción  de las organizaciones sociales y comunitarias</t>
  </si>
  <si>
    <t>Escuelas de formación ciudadada funcionando</t>
  </si>
  <si>
    <t>Nro De Escuelas de formación ciudadada funcionando</t>
  </si>
  <si>
    <t>JAC activas y ajustadas a la ley 743 de 2002</t>
  </si>
  <si>
    <t>Nro de JAC activas y ajustadas a la ley 743 de 2002</t>
  </si>
  <si>
    <t>Fortalecimiento de procesos ciudadanos y de participación con grupos poblacionales</t>
  </si>
  <si>
    <t>Caracterizaciones de organizaciones sociales y comunitarias existentes enn el municipio</t>
  </si>
  <si>
    <t>Nro. De Caracterizaciones de organizaciones sociales y comunitarias existentes enn el municipio</t>
  </si>
  <si>
    <t>Eventos realizados para promover la ley de participación ciudadana</t>
  </si>
  <si>
    <t>Nro de Eventos realizados para promover la ley de participación ciudadana</t>
  </si>
  <si>
    <t>ADMINISTRACIÓN  CON RESPONSABILIDAD  Y CALIDAD</t>
  </si>
  <si>
    <t>Fortalecimiento del Banco de Programas y  Proyectos</t>
  </si>
  <si>
    <t>Capacitaciones dictadas en formulación de proyectos de inversión</t>
  </si>
  <si>
    <t xml:space="preserve">Nro de Capacitaciones dictadas en formulación y de proyectos de inversión </t>
  </si>
  <si>
    <t>Implementación nueva plataforma para el seguimiento y evaluación del banco de programas y proyectos</t>
  </si>
  <si>
    <t>Consolidación de la estrategia nacional de Gobierno en Línea / Acciones de Gobierno Visibles</t>
  </si>
  <si>
    <t>Implementación de actividades que impactan los 4 ejes de gobierno en linea (rendicion de cuentas, tramites y servicios, protección de la información, servicios tecnologicos )de cara al ciudadano</t>
  </si>
  <si>
    <t>Nro de actividades que impactan los 4 ejes de gobierno en linea (rendicion de cuentas, tramites y servicios, protección de la información, servicios tecnologicos )de cara al ciudadano</t>
  </si>
  <si>
    <t xml:space="preserve">Gestión de recursos </t>
  </si>
  <si>
    <t>Campañas para el mejoramiento del recaudo implementadas</t>
  </si>
  <si>
    <t>Número de campañas implementadas (Volantes, Correos, Facturas, perifoneo,pasacalles)</t>
  </si>
  <si>
    <t xml:space="preserve">Rendición de cuentas un ejercicio de información y comunicación comunitaria </t>
  </si>
  <si>
    <t>Número de rendiciones de cuentas socializadas con la comunidad</t>
  </si>
  <si>
    <t>Cultura organizacional en acción, Modernización de los procesos de desarrollo organizacional.</t>
  </si>
  <si>
    <t>Programa de Cultura organizacional y sentido de pertenencia implementado</t>
  </si>
  <si>
    <t>Mejoramiento del desarrollo integral del talento humano</t>
  </si>
  <si>
    <t>Número de capacitaciones y/o eventos en diferentes temas para promover el desarrollo integral del talento humano</t>
  </si>
  <si>
    <t>SEGURIDAD Y CONVIVENCIA PARA EL  CONTROL DEL TERRITORIO</t>
  </si>
  <si>
    <t xml:space="preserve">Mejoramiento de la eficacia policial y la percepción ciudadana sobre seguridad Control y defensa del territorio a través de la dotación de elementos técnicos y tecnológicos a la fuerza publica </t>
  </si>
  <si>
    <t>Comando Construido</t>
  </si>
  <si>
    <t>Número de medios implementados para el servicio</t>
  </si>
  <si>
    <t>Número de encuestas calificadas positivamente</t>
  </si>
  <si>
    <t>Total de encuestas realizadas</t>
  </si>
  <si>
    <t>Entornos seguros - Generación de ambientes que propicien la seguridad ciudadana y la preservación del orden público ­</t>
  </si>
  <si>
    <t>Estrategias de defensas de espacio publico implementadas (camaras funcionando, cuadrantes de policia, comites de seguridad cuidadana, planes de vigilancia de la policia, foros de seguridad, reuniones con los comerciantes e industriales, reuniones con las juntas de accion comunal)</t>
  </si>
  <si>
    <t>Número de estrategias implementadas</t>
  </si>
  <si>
    <t xml:space="preserve">Fortalecimiento de los recursos humanos, técnicos y físicos  infraestructura y dotación para la seguridad </t>
  </si>
  <si>
    <t>Número de dotaciones entregadas</t>
  </si>
  <si>
    <t>Fomento de procesos de convivencia y cultura ciudadana en búsqueda de la tolerancia</t>
  </si>
  <si>
    <t>Capacitaciones y eventos para promover la convivencia y cultura ciudadana</t>
  </si>
  <si>
    <t>Número de capacitaciones</t>
  </si>
  <si>
    <t>Red de Seguridad en el municipio</t>
  </si>
  <si>
    <t>Número de canales de comunicación con la policia nacional y el ejercito fortalecidos</t>
  </si>
  <si>
    <t xml:space="preserve">No más droga: programa para el desestimulo, disminución y  prevención del consumo de drogas, alcohol y sustancias psicoactivas </t>
  </si>
  <si>
    <t xml:space="preserve">Número de programas implementados para el desestimulo, disminución y  prevención del consumo de drogas, alcohol y sustancias psicoactivas </t>
  </si>
  <si>
    <t>Promoción de procesos de colaboración de la comunidad en su seguridad.</t>
  </si>
  <si>
    <t>Número de convenios con los frentes de seguridad</t>
  </si>
  <si>
    <t>Resocialización de comunidades en riesgo social</t>
  </si>
  <si>
    <t>Apoyos realizados a Comunidades en riesgo social</t>
  </si>
  <si>
    <t>Nro de comunidades en riesgo social apoyadas</t>
  </si>
  <si>
    <t>Total de comunidades en riesgo social</t>
  </si>
  <si>
    <t xml:space="preserve">Plan recompensas: colabora con la  Justicia. </t>
  </si>
  <si>
    <t>Plan de recompensa creado</t>
  </si>
  <si>
    <t>Plan creado e implementado</t>
  </si>
  <si>
    <t>Estrategia educativa sobre seguridad y convivencia ciudadana en las IE</t>
  </si>
  <si>
    <t>Capacitaciones y eventos para promover la convivencia y seguridad ciudadana en las IE</t>
  </si>
  <si>
    <t>Número de capacitaciones dictadas</t>
  </si>
  <si>
    <t>Constitución y ejecución de los planes integrales de convivencia seguridad y paz</t>
  </si>
  <si>
    <t>Número de estrategias relacionadas con la construcción de paz y convivencia implementados</t>
  </si>
  <si>
    <t>INFRAESTRUCTURA:  SERVICIOS PÚBLICOS Y RED VIAL</t>
  </si>
  <si>
    <t xml:space="preserve">Expansión y mantenimiento del  alumbrado público </t>
  </si>
  <si>
    <t>Luminarias nuevas instaladas</t>
  </si>
  <si>
    <t>Nro de Luminarias nuevas instaladas( expansión)</t>
  </si>
  <si>
    <t>Luminarias instaladas por reposición</t>
  </si>
  <si>
    <t>Nro de Luminarias instaladas por reposición</t>
  </si>
  <si>
    <t xml:space="preserve">Alumbrado Navideño. </t>
  </si>
  <si>
    <t>Alumbrados navideños instalados</t>
  </si>
  <si>
    <t>Nro. De Alumbrados navideños instalados</t>
  </si>
  <si>
    <t xml:space="preserve">Semaforización y señalización vial. </t>
  </si>
  <si>
    <t>Nro de tramos vias municipales señalizadas en el municipio</t>
  </si>
  <si>
    <t xml:space="preserve">Total de tramos vias () municipales existentes del municipio  </t>
  </si>
  <si>
    <t xml:space="preserve">Adecuación y construcción de andenes y espacios públicos para la movilidad </t>
  </si>
  <si>
    <t>Metros lineales de andenes Intervenidos</t>
  </si>
  <si>
    <t>Metros</t>
  </si>
  <si>
    <t xml:space="preserve">Infraestructura para la movilidad no motorizada </t>
  </si>
  <si>
    <t>Mejoramiento, recuperación, construcción de Infraestructura vial para la competitividad y la movilidad</t>
  </si>
  <si>
    <t xml:space="preserve">Nro. De mantenimientos realizados a los semaforos  por daño </t>
  </si>
  <si>
    <t>Total de daños reportados a los semaforos</t>
  </si>
  <si>
    <t>Estacionamientos regulados (ZER)</t>
  </si>
  <si>
    <t>Nro de zonas de estacionamiento reguladas funcionando por sector (7 zonas)</t>
  </si>
  <si>
    <t>proyecto formulado de  foto prevencion para la prevencion de infracciones de transito</t>
  </si>
  <si>
    <t>Vías intervenidas para el Mejoramiento, recuperación, construcción de Infraestructura vial para la competitividad y la movilidad</t>
  </si>
  <si>
    <t xml:space="preserve">Nro de Vías intervenidads para el Mejoramiento, recuperación, construcción de Infraestructura vial para la competitividad y la movilidad </t>
  </si>
  <si>
    <t>JUSTICIA Y DERECHOS HUMANOS</t>
  </si>
  <si>
    <t xml:space="preserve">Atención de contravenciones para propiciar la convivencia ciudadana </t>
  </si>
  <si>
    <t>Casos resueltos</t>
  </si>
  <si>
    <t>total casos denunciados</t>
  </si>
  <si>
    <t>Promoción y divulgación en  derechos humanos y paz</t>
  </si>
  <si>
    <t>Estrategias de Promoción y divulgación en  derechos humanos y paz (capacitaciones, eventos, reuniones, volantes, cartillas)</t>
  </si>
  <si>
    <t>Integración comunitaria sin discriminación</t>
  </si>
  <si>
    <t>Porcentaje de la población atendida en situacion de desplazamineto y/o victimas de violencia (subsidios, ayudas fisicas y materiales, atencion psicosocial, acompañamiento)</t>
  </si>
  <si>
    <t>Número de personas atendidas</t>
  </si>
  <si>
    <t>Total de personas en situacion de desplazamineto y/o victimas de violencia</t>
  </si>
  <si>
    <t xml:space="preserve">Acciones de Derechos Humanos. </t>
  </si>
  <si>
    <t>Restablecimientos de derechos de los niñ@s y adolescentes -</t>
  </si>
  <si>
    <t>casos atendidos</t>
  </si>
  <si>
    <t>total casos recibidos</t>
  </si>
  <si>
    <t>Asistencias y apoyos psicosociales realizados</t>
  </si>
  <si>
    <t>Número de asistencias y apoyos realizados</t>
  </si>
  <si>
    <t>Total de procesos recibidos</t>
  </si>
  <si>
    <t xml:space="preserve">Construcción de paz y convivencia ciudadana </t>
  </si>
  <si>
    <t xml:space="preserve">Atención integral a personas privadas de la libertad en el Centro de Reclusión. </t>
  </si>
  <si>
    <t>Número de internos atendidos</t>
  </si>
  <si>
    <t>Total de internos</t>
  </si>
  <si>
    <t>Número de campañas implementadas</t>
  </si>
  <si>
    <t>Ejecutado 2016</t>
  </si>
  <si>
    <t>Deimer Flórez Ocampo</t>
  </si>
  <si>
    <t xml:space="preserve">Docentes y estudiantes de IEO formados en programas investigación, innovación y renovación </t>
  </si>
  <si>
    <t>Estímulos otorgados a la comunidad académica</t>
  </si>
  <si>
    <t>Nro. de Estímulos otorgados a la comunidad académica</t>
  </si>
  <si>
    <t>Nro. de Seguimiento y apoyo realizados a las pruebas SABER</t>
  </si>
  <si>
    <t>Se tiene programado un simulacro para el trimestre 3</t>
  </si>
  <si>
    <t>N. Dotaciones mobiliarias entregas a las instituciones educativas
Nota:  suministro d equipos, materiales didácticos y audiovisuales</t>
  </si>
  <si>
    <t>Nro. de talleres, cursos y actividades dictados a las personas del aula de emprendimiento UAI</t>
  </si>
  <si>
    <t>se continua con los mismos talleres del trimestre anterior y van por el resto del año</t>
  </si>
  <si>
    <t>Se continua con el proceso desde el inicio del año</t>
  </si>
  <si>
    <t>Número de dotaciones tecnológicas entregadas a los establecimientos educativos</t>
  </si>
  <si>
    <t>Dotaciones y/o modernizaciones realizadas en aulas o instituciones Educativas</t>
  </si>
  <si>
    <t>Está pendiente el inicio de la obra de construcción de nuevas aulas en la I.E Concejo municipal</t>
  </si>
  <si>
    <t xml:space="preserve">continua desarrollandose el programa de lectura y escritura </t>
  </si>
  <si>
    <t>Nro. de Actividades extracurriculares deportivas, culturales, artísticas, cívicas y lúdicas</t>
  </si>
  <si>
    <t>continuan desarrollandose las actividades reportadas en el trimestre 1.</t>
  </si>
  <si>
    <t xml:space="preserve">Nro. de intervenciones realizadas (valoraciones, escuelas de padres, </t>
  </si>
  <si>
    <t>capacitación realizadas a los docentes  y directivos docentes</t>
  </si>
  <si>
    <t>Nro. de capacitacion realizadas a los docentes  y directivos docentes</t>
  </si>
  <si>
    <t>Nro. de dotaciones entregadas a la red de bibliotecas y ludotecas</t>
  </si>
  <si>
    <t>Nro. de servicios prestados en las redes de bibliotecas y ludotecas</t>
  </si>
  <si>
    <t>La ludoteca y las bibliotecas continuan prestando el servicio con normalidad, como se reportó desde el trimestre 1</t>
  </si>
  <si>
    <t>Mejoramientos realizados a la infraestructura para los ambientes de aprendizaje</t>
  </si>
  <si>
    <t>Nro. de Mejoramientos realizados a la infraestructura para los ambientes de aprendizaje</t>
  </si>
  <si>
    <t>Mejoramiento realizado al Centro Cultura de La Tablaza</t>
  </si>
  <si>
    <t xml:space="preserve">Estudiantes que se benefician del transporte escolar </t>
  </si>
  <si>
    <t>50 estudiantes más que ingresaron en el segundo trimestre</t>
  </si>
  <si>
    <t>la entrega fue realizada en el trimestre 1</t>
  </si>
  <si>
    <t>se continua atendiendo a 4 estudiantes</t>
  </si>
  <si>
    <t>Nro. de estrategias implementadas de retención escolar</t>
  </si>
  <si>
    <t>técnicas y tecnologias ofrecidas en educación superior</t>
  </si>
  <si>
    <t>Nro. de técnicas y tecnologías ofrecidos en educación superior</t>
  </si>
  <si>
    <t>Personas beneficiadas en el fondo de educación superior para los Siderense (FES)</t>
  </si>
  <si>
    <t>Nro. de Personas beneficiadas en el fondo de educación superior para los Siderense (FES)</t>
  </si>
  <si>
    <t>Nro. de Estrategias pedagógicas implementadas</t>
  </si>
  <si>
    <t>Nro. de Mejoramiento de la infraestructura para proteger y promover la diversidad y el patrimonio cultural</t>
  </si>
  <si>
    <t xml:space="preserve">Nro. de cursos ofertados a la población </t>
  </si>
  <si>
    <t>Proyección artística</t>
  </si>
  <si>
    <t xml:space="preserve">Nro. de grupos organizados para proyección artística </t>
  </si>
  <si>
    <t>Estímulos otorgados a la creación artística y cultural</t>
  </si>
  <si>
    <t>Nro. de Estímulos otorgados a la creación artística y cultural</t>
  </si>
  <si>
    <t>Emprendimiento y producción artística y cultural</t>
  </si>
  <si>
    <t>Nro. de Capacitaciones realizadas en emprendimiento cultural</t>
  </si>
  <si>
    <t>Nro. de procesos de participación ciudadana</t>
  </si>
  <si>
    <t>Nro. de Actividades y eventos culturales realizados</t>
  </si>
  <si>
    <t>Dotaciones entregadas para la formación y proyección artística y cultural</t>
  </si>
  <si>
    <t>Nro. Dotaciones entregadas para la formación y proyección artística y cultural</t>
  </si>
  <si>
    <t>Juan Diego Vélez</t>
  </si>
  <si>
    <t xml:space="preserve">campañas de convivencia ciudadana y mantenimiento de camaras de seguridad </t>
  </si>
  <si>
    <t>Medios o canales de comunicación (Pagina, líneas móvil y fija, sistemas cerrado de vigilancia, alarmas comunitarias) de la ciudadanía con la policía para la eficacia del servicio</t>
  </si>
  <si>
    <t>En el momento se mantienen los mismos medio de comunicación para el acceso de la comunidad con la Policia Nacional</t>
  </si>
  <si>
    <t>Percepción ciudadana sobre la seguridad del municipio</t>
  </si>
  <si>
    <t>el 59% de las personas encuestadas en el sector de Horizontes, Bellos Aires y La Playita, se encuentra insatisfechos con respecto a la seguridad por el consumo de alucinogenos, poco presencia de la policia, expendio de drogas</t>
  </si>
  <si>
    <t>Estrategias de defensas de espacio publico implementadas (cámaras funcionando, cuadrantes de policía, comités de seguridad ciudadana, planes de vigilancia de la policía, foros de seguridad, reuniones con los comerciantes e industriales, reuniones con las juntas de acción comunal)</t>
  </si>
  <si>
    <t>32 camaras de vigilancia, 5 cuadrantes de policia,  3 consejos de seguridad,  01 reunión de socialización indicadores plan de seguridad, 02 reuniones con los comerciantes de la zona peatonal, 02  reuniones comite orden publico,  01 reunión inspecciones de policia acerca de código de policia, 2  reuniones y  mesas de trabajo de seguridad con las JAC , Gobierno y la Policía,  01 reunión contratistas Secretaría de Gobierno, 02 reuniones comite daño antijuridico</t>
  </si>
  <si>
    <t>Dotaciones entregadas a la policía</t>
  </si>
  <si>
    <t>Adquisición de diez (10) motocicletas para dotación de la Policía Nacional y Ejercito ubicados en el Municipio de La Estrella y Adquisición de un (1) vehículo tipo pickup doble cabina 4x4 para dotación de la Policía Nacional ubicada en el Municipio de La Estrella.</t>
  </si>
  <si>
    <t>Se dictaron charlas y capacitaciones a las JAC y comunidad de los sectores El Pedrero, El Dorado, El Cerrito, Ancón, Barrio Escobar, San Agustin sobre el plan Integral de Seguridad y Convivencia Ciudadana y el nuevo Codigo de Policia. Inspección de Policía La Tablaza se dicto 1 CAPACITACIÓ A INFRACTORES  CÓDIGO NACIONAL DE POLICÍA Y CONVIVENCIA. Inspección de Policia Cabecera  dicto 3 CHARLAS PEDAGOGICAS INFRACTORES DEL CODIGO DE POLICIA</t>
  </si>
  <si>
    <t>Fortalecimiento de los canales de comunicación con la policía nacional y el ejercito (aumento cuadrantes, cámaras. Pie de fuerza, radio, teléfonos, celulares)</t>
  </si>
  <si>
    <t>Número de canales de comunicación con la policía nacional y el ejercito fortalecidos</t>
  </si>
  <si>
    <t>en el momento no se han incrementado los canales de comunicación con la Policia Nacional y el Ejercito</t>
  </si>
  <si>
    <t xml:space="preserve">Programas implementados para el desestimulo, disminución y  prevención del consumo de drogas, alcohol y sustancias psicoactivas </t>
  </si>
  <si>
    <t>Si bien hasta la fecha no se han realizado programas para la disminucion y prevecion del consumo de drogas, alcohol y sustancias psicoactivas , si se han remitido a las personas que lo requieren a programas como: Cardinal, Sin Fronteras y atenncion desde su EPS o SISBEN</t>
  </si>
  <si>
    <t>Convenios para la promoción de la seguridad ciudadana (Policía, ejercito, AMVA, Fiscalía, medicina legal, gobernación de Antioquia, ministerio del interior)</t>
  </si>
  <si>
    <t>Convenios adelantados y rendidos en el primer triemstre de la anulidad -Convenio de cooperación entre el municipio de La Estrella (Antioquia) y la Registraduría Municipal del Estado civil en La Estrella (Antioquia). Convenio de cooperación celebrado entre el instituto de medicina legal y ciencias forenses y el municipio de la estrella.Convenio de cooperación celebrado entre la Fiscalía General de la Nación subdirección de apoyo a la gestión seccional Antioquia y el Municipio de La Estrella. Convenio interadministrativo entre la Policia Nacional y el Municipio de La Estrella para la disposición de 20 auxiliares bachilleres en el desempeño de funciones primarias para la seguridad</t>
  </si>
  <si>
    <t>No se ha adelantado toda vez que se debe restructur el FONSET</t>
  </si>
  <si>
    <t>por parte de la Comisaria de Familia de La Tablaza Se han realizado dos talleres desde el area de psicologia en el Centro Educativo San Jose I de la Tablaza  y otro en el jardin infantil  Patitos creativos</t>
  </si>
  <si>
    <t xml:space="preserve">En elprimer trimeste se elaboro el plan integral de seguridad y convivencia, Inspección de Policía Tablaza celebro 38 ACTAS DE MEDIACIÓN POLICIVA Y AUDIENCIAS DE CONCILIACIÓN . Inspección de Policia Cabecera celebro 35 CELEBRACIÓN DE ACTAS DE MEDIACIÓN POLICIVA Y AUDIENCIAS DE CONCILIACIÓN </t>
  </si>
  <si>
    <t>Implementación de estrategias ciudadanos para mejorar la convivencia (Comparando de ruido, maltratado animal, sanciones por daños a terceros, disposición inadecuada de residuos)</t>
  </si>
  <si>
    <t># Estrategias para mejorar la convivencia implementadas</t>
  </si>
  <si>
    <t>Total de estrategias programadas</t>
  </si>
  <si>
    <t>la Ley 746 de2012 fue derogada por los Articulos 124 y 128 de la Ley 1801 de 2016</t>
  </si>
  <si>
    <t>charlas y capacitaciones del Nuevo Código de Policia, actividad de acercamiento Policia Nacional, Secretaría de Gobierno y dependencias adscritas, entrega de volantes informativos sobre el nuevo Codigo de   Policia . Comidaría de Familia Cabecera Se realizaro talleres a los Padres vinculados a Procesos de Restablecimientos de derechos y Procesos de Violencia intrafamiliar</t>
  </si>
  <si>
    <t xml:space="preserve">Restablecimientos de derechos de los niñ@s y adolescentes - </t>
  </si>
  <si>
    <t xml:space="preserve">en la comisaria de familia de La Tablaza en lo corrido de los meses de abril, mayo y junio  se han adelantado  11 procesos de restablecimiento de derechos, se adelantaraon 21 procesos de verificacion, y 24 conciliaciones de alimentos a favor de los menores, igualmente esta comisaria se han  atendido   347 personas. Comisaria de Familia Cabecera Restablecimiento de Derechos 7
Verificación de Derechos 8 Constataciones que se resolvieron con medidas de Restablecimiento 56
</t>
  </si>
  <si>
    <t xml:space="preserve">Comisaria de Familia Cabecera: Trabajo social 108
Psicología 273
Psicopedagogía 76
Asesorías 41
</t>
  </si>
  <si>
    <t>Implementación de estrategias para la construcción de paz y convivencia ciudadana (PROCESOS DE LEY 746)</t>
  </si>
  <si>
    <t>Porcentaje de internos de la cárcel atendidos</t>
  </si>
  <si>
    <t>Se atiende a toda la población carcelaria brindandoles atención sico social, juridica, medica, traslado a los diferentes despachos judiciales y carceles, y alimentación.</t>
  </si>
  <si>
    <t>Campañas de resocialización para los internos de la cárcel municipal (Talleres, capacitaciones, estudios técnicos, cursos, torneos deportivos y culturales)</t>
  </si>
  <si>
    <t>Se efectuaron actividades de resocialización con los internos en medida de detención intramural, con el fin de propender por mejorar la calidad de vida de los mismos. Grupos de oración, visita de psicólogo, desarrollo de artes y oficios, entre otros</t>
  </si>
  <si>
    <t>Estrategias implementadas (en cicla, día sin carro, pico y placa ) de movilidad no motorizada</t>
  </si>
  <si>
    <t>En el segundo trimestre se han realizado  las siguientes estrategias de movilidad no motorizadas:  
-Se reglamentó la medida de DIA SIN CARRO mediante Decreto Municipal  No. 039 del 19 de Abril de 2017.
-Se continuo con el apoyo a las actividades deportivas del INDERE, denominadas ENCICLADAS. 
-Se continua aplicando el Decreto Municipal  014 de 01 de FEBRERO DE 2017, en lo relacionado con la reglamentacion del pico y placa.</t>
  </si>
  <si>
    <t>Para el segundo trimestre de 2017 se continuo con el apoyo a las actividades deportivas del INDERE, denominadas ENCICLADAS.</t>
  </si>
  <si>
    <t xml:space="preserve">Controles ambientales a los vehículos adscritos a las empresas de transporte publico de pasajeros del municipio </t>
  </si>
  <si>
    <t>Nro. De controles realizados  a los vehículos adscritos a las empresas de transporte publico de pasajeros del municipio</t>
  </si>
  <si>
    <t>Se han realizado operativos con la unidad de control ambiental, mediante en vehiculo que mide la emision de gases vehiculares contaminantes del Área Metropolitana con una periodicidad de 2 dias a la semana, nos econtramos a la espera de que sean 3 dias, con esta medida se busca que el conductor del vehiculo requerido cumpla a satisfaccion con la normativa so pena de inciarle investigacion y posible infraccion a las normas sobre transporte.</t>
  </si>
  <si>
    <t>Capacitaciones de sensibilización ambiental a las empresas de transporte publico de pasajeros</t>
  </si>
  <si>
    <t>Para el segundo trimestre de 2017 no se tienen contempladas capacitaciones  a las empresas de transporte publico de pasajeros.</t>
  </si>
  <si>
    <t xml:space="preserve">Plan de movilidad </t>
  </si>
  <si>
    <t xml:space="preserve">Se han realizado los siguientes estudios técnicos: 
-Estudio técnico para el cambio de sentidos viales.
-Se solicito a infraestructura Departamental para la Intalacion de 3 reductores de velocidad.
-En lo corrido de este ultimo trimestre se han aprobado 3 planes de manejo vial de obras en construccion en nuestro municipio con respuesta satisfactoria por cumplimiento de lo exigido.
</t>
  </si>
  <si>
    <t xml:space="preserve">plan estratégico de seguridad vial </t>
  </si>
  <si>
    <t>En alianza con la Secretaría de Servicios Administrativos, se realizarón unos adelantos a la realización del Plan estratégico de seguridad vial, dichos adelantos fueron enviados al Ministerio de Transporte.</t>
  </si>
  <si>
    <t>Capacitaciones, eventos y actividades dictadas en educación y prevención vial a la ciudadanía</t>
  </si>
  <si>
    <t>Nro. de capacitaciones dictadas</t>
  </si>
  <si>
    <t>-Se continuo con el convenio  educativo para suministro de estudiantes en pasantía en la técnica de tránsito y transporte con las instituciones educativas, Marco Fidel Suarez y Corpointransito.
-Se han realizado sensibilizaciones constantemente a conductores de motocicletas, puesto que son los mas vulnerables en las vias.
-Se realizaron campañas de sensibilización a la primera infancia a través de las instituciones educativas asentadas en la municipalidad.</t>
  </si>
  <si>
    <t>Suministros y dotaciones (kit criminalística, alcohosensores, dotación patrulleros viales, modernización tecnológica, comunicación e impresos) para la secretaria de transito</t>
  </si>
  <si>
    <t>Nro. Suministros y dotaciones para la secretaria de transito</t>
  </si>
  <si>
    <t>Para el segundo trimestre de 2017 contamos con dos patrullas totalmente dotadas con Kit criminalistico.</t>
  </si>
  <si>
    <t xml:space="preserve">Señalización vial horizontal y vertical </t>
  </si>
  <si>
    <t>Nro. de tramos vías municipales señalizadas en el municipio</t>
  </si>
  <si>
    <t xml:space="preserve">Total de tramos vías () municipales existentes del municipio  </t>
  </si>
  <si>
    <t>Se ha señalizado horizontalmente 10 kilómetros de tramos de vias del municipio. 
Actualmente se esta terminando de señalizar las instituciones educativas, se procedera a satisfacer las necesidades de la comunidad en zonas publicas y urbanizaciones privadas.
Se ha realizado la intalacion de señales de tránsito de forma vertical.</t>
  </si>
  <si>
    <t>Mantenimiento y mejora semafórica</t>
  </si>
  <si>
    <t xml:space="preserve">Nro. De mantenimientos realizados a los semáforos  por daño </t>
  </si>
  <si>
    <t>Total de daños reportados a los semáforos</t>
  </si>
  <si>
    <t>Se encuentra en ejecucion el contrato de semaforizacion modernizacion y mantenimiento con la empresa Soluciones de trafico.</t>
  </si>
  <si>
    <t>Nro. de zonas de estacionamiento reguladas funcionando por sector (7 zonas)</t>
  </si>
  <si>
    <t>La ejecución está proyectada para el año 2018.</t>
  </si>
  <si>
    <t>Proyecto formulado  de Foto prevención de infractores de transito</t>
  </si>
  <si>
    <t>proyecto formulado de  foto prevención para la prevención de infracciones de transito</t>
  </si>
  <si>
    <t>Se le ha dado continuidad a la Resolucion mediante la cual se implemento el sistema de fotodetecciones  de órdenes de comparendo a través de ayudas técnicas y tecnológicas a los presuntos infractores de las normas de tránsito en el municipio,</t>
  </si>
  <si>
    <t>Héctor Mario Cano</t>
  </si>
  <si>
    <t>EN EL MES DE MARZO DE 2017, SE REALIZARON 3 CAPACITACIONES RELACIONADAS CON: -CONVOCATORIA Y REUNION DE COMITÉ DE SOSTENIBILIDAD CONTABLE "COSACO",REVISION Y PROCEDIMIENTOS, SOCIALIZACION PROCEDIMIENTOS ADMINISTRATIVOS. EN LOS MESES DE ABRIL Y MAYO SE REALIZAZON 11 CAPACITACIONES DISCRIMINADAS ASI: SANEAMIENTO CONTABLE, PROCEDIMIENTO FISCALIZACIÓN, RELACION DE MEJORAMIENTO DE HALLAZGOS 2015, SOCIALIZACION DE RIESGOS EN HACIENDA, ELABORACION AVANCES MEJORAMIENTO 2015, SOCIALIZACION PROCEDIMIENTOS ADMINISTRATIVOS FISCALIZACION, SOCIALIZACION PROCEDIMIENTOS ADMINISTRATIVOS IMPUESTO PREDIAL, REVISION PROCESO SANEAMIENTO CONTABLE, CONSTITUCION REVISION SANEAMIENTO CONTABLE Y LEY 1819 DE 2016.</t>
  </si>
  <si>
    <t>Número de campañas implementadas (Volantes, Correos, Facturas, perifoneo, pasacalles)</t>
  </si>
  <si>
    <t>SE REALIZO PERIFONEO LOS DIAS 5,6 Y 7 DE MAYO  DE 2017, CON EL APOYO DEL AREA DE COMUNICACIONES, DIFUNDIENDO LA INFORMACION SOBRE  "LA GRAN FERIA DEL CRÉDITO" PARA LOS DEUDORES DE IMPUESTOS.  SE REALIZARON CUÑAS PUBLICITARIAS A TRAVES DE LA EMISORA ESTRELLA STEREO,  SE INSTALÓ UN VALLA PUBLICITARIA  Y SE  SACARON VOLANTES SOBRE EL DESCUENTO TRIBUTARIO DEL 60% EN LOS INTERESES DE PREDIAL.   ADICIONALMENTE EN LA PAGINA DEL MUNICIPIO DE LA ESTRELLA SE ENCUENTRAN PUBLICADOS LOS FORMATOS PARA LOS DESCUENTOS TRIBUTARIOS, DECLARACION DE INDUSTRIA Y COMERCIO, INSCRIPCION DE ACTIVIDADES, CALENDARIO TRIBUTARIO,  ACUERDO 019 DEL ESTATUTO TRIBUTARIO MUNICIPAL ENTRE OTROS.  LOS CUALES TAMBIEN SE ADJUNTAN</t>
  </si>
  <si>
    <t>Desde el área de Nutrición se han realizado a junio de 2017:
83.690 Desayunos mejorados entregados en sitio.
46.503 Almuerzos entregados en sitio.
30 Visitas de supervisión a las unidades aplicativas donde se implementa el PAE.
11 Reuniones en total, de los comités de alimentación escolar de cada unidad aplicativa. 
6 Visitas de supervisión al proveedor de alimentos.
21 Talleres educativos sobre alimentación saludable a los padres de familia de los hijos participantes del PAE.
12 Talleres educativos a las madres gestantes y lactantes
2.800 Kit vacacionales de alimentación escolar</t>
  </si>
  <si>
    <t>En el área de Saneamiento, para el segundo trimestre de 2017 se han realizado: 
308 visitas de control de factores de riesgo a los establecimientos relacionados con el consumo. Avance 26 %
Índice de infestación larvaria. Avance 25 %
1.302 Esterilizaciones, vacunaciones, atenciones veterinarias. Avance 25 %
468 Personas sensibilizadas en tenencia responsable de mascotas. Avance 12,5%
25 % Atención a los caninos del programa ARCA  (Cuidado, limpieza, recepciones y adopciones).</t>
  </si>
  <si>
    <t>Durante el periodo de abril – junio de 2017 se realizaron 3 Capacitaciones sobre la implementación del Plan de Auditoria para el Mejoramiento de la Calidad en Salud – PAMEC Municipal.</t>
  </si>
  <si>
    <t>En el área de infancia y adolescencia a corte de junio de 2017, se han realizado:
3 Sesiones de Mesa de Infancia y Adolescencia (abril, mayo y junio)
1 Sesión de Comité de política social
3 Capacitaciones a madres comunitarias y agentes educativas
312 Niños de hogares comunitarios beneficiados de toma de medidas (peso, talla, perímetro cefálico) por estudiantes de la Universidad pontificia bolivariana.
3 Capacitaciones a madres gestantes y lactantes
3 Presentaciones al concejo municipal sobre COMPOS, Infancia y Madres sustitutas</t>
  </si>
  <si>
    <t>A junio de 2017, al área de víctimas y desplazados ha realizado:                         
Atención al público: 355 personas
Novedades: 81 personas</t>
  </si>
  <si>
    <t>ACCIONES REALIZADAS EN EL ÁREA DE DISCAPACIDAD A JUNIO 30 DE 2017
45 Intervenciones a la población con discapacidad y sus cuidadores en asesorías socio familiares 
15 Préstamo de ayudas técnicas registrados
94 Caracterizaciones y validación de los registros de las personas con discapacidad del municipio
42 Talleres dirigido a la población con discapacidad para generar hábitos de vida saludable
42 Talleres en lenguaje de señas a la población con discapacidad auditiva y sus familias
Implementación de 1 proceso integral de inclusión de la población con discapacidad y sus cuidadores 
84 Acciones de expresiones culturales, proyección e introducción en Arte Terapia en el Municipio de La Estrella.
3 Participaciones en los domingos comunitarios realizados por la Alcaldía de La Estrella. 
2 Inclusiones laborales de Personas con Discapacidad.</t>
  </si>
  <si>
    <t>A corte de junio de 2017, se han caracterizado 140 jóvenes de los cuales 73 son mujeres y 67 hombres de los cuales 6 pertenecen a la comunidad LGTBI. Se está interviniendo 1 grupo de madres Gestantes con un total de 23 jóvenes en el programa donde se les ha dado temas (comunicación, proyecto de vida, hábitos saludables) se han intervenido 310 jóvenes de los cuales 158 son mujeres y 176 hombres. se han identificado 40 grupos Organizados entre artistas, grupos parroquiales, culturales, deportivos y comunitarios y la conformación de 2 grupos juveniles en los sectores de la Bermejala y la ferrería (villas de ensueño) se han visitado las instituciones educativas en conjunto con salud pública para realizar trabajos en salud mental abordando temas delicados y que están afectando la población joven  como el suicidio, y la drogadicción y el manejo de emociones con un total de 159 estudiantes, además se impactan 42 jóvenes del municipio con el proyecto de salud sexual y reproductiva en las instituciones educativas  actualmente hay alrededor de 50 jóvenes asistiendo a la casa de juventud, indicador que disminuyó por falta de seguridad y del dinero del que disponen los jóvenes para el desplazamiento donde van  cerca de 50 jóvenes diariamente a recibir clases de baile por parte de jóvenes líderes del municipio. Se han realizado tres salidas pedagógicas al parque de las Aguas donde han participado 160 jóvenes a la fecha, ya que se hizo una gestión de 940 entradas distribuidas en diferentes fechas del año, además se realizó una salida al municipio de Jardín con 40 jóvenes para integración intergeneracional e intercultural con resguardo Indígena. Durante el mes de junio se realizó la instalación de la plataforma juvenil donde participaron 110 jóvenes y se activó la Mesa Técnica de Juventud donde participan mensualmente 10 jóvenes.</t>
  </si>
  <si>
    <t>Se atiende a través de los diferentes programas sociales de la Secretaria tales como Más Familias en Acción, discapacitados, victimas, aseguramiento en salud, seguridad alimentaria, Maná entre otros programas adscritos a la dependencia que acoge a toda la población vulnerable del municipio. Para el segundo trimestre 2017, se han atendido 1,078 usuarios. Y se han realizado 242 Proceso de Actualización Escolar, novedades, traslados, cambios de IPS, este proceso se realiza con la presencia de la madre o el padre titular, a través del programa MAS FAMILIAS EN ACCIÓN.</t>
  </si>
  <si>
    <t>El programa RED UNIDOS se encuentra liderado desde el nivel Nacional, lo que realizamos a nivel local es el acompañamiento de diferentes acciones y actualización de diferentes rutas de atención. lo que permite una atención a estas familias desde diferentes Áreas de atención.  Para este trimestre el programa Red Unidos No se encuentra en ejecución en el Municipio por lineamientos desde el nivel nacional</t>
  </si>
  <si>
    <t>El área de Víctimas y Desplazados del Municipio reporta a junio de 2017:
6 Reuniones con la comunidad, con 212 personas asistentes.
2 Comité de Territorial de Justicia Transicional (extraordinarios).
4 Solicitudes de Plataformas (Vivanto, Rusicst, Sigo, Tablero PAT).
Subsidiariedad: 20 solicitudes y 21 familias beneficiadas. 
Jornada de recuperación emocional con 2 talleres de pos-conflicto</t>
  </si>
  <si>
    <t>El programa MAS FAMILIAS EN ACCIÓN, Es un programa del orden Nacional, en el cual el municipio realiza un (1) convenio interadministrativo, para la realización de algunas actividades que están estipuladas en el POA del Programa. De estas actividades se han realizado en el segundo trimestre 2017:
Proceso de Verificación en Salud y Educación, en cumplimiento de los lineamientos del programa MFA, los cuales se realizan en la respectiva plataforma del SIFA (Sistema de Información de Familias en Acción), se reportaron en el trimestre a corte de junio, 310 de salud y 2.188 de educación.
Proceso de Actualización Escolar, novedades, traslados, cambios de IPS, este proceso se realiza con la presencia de la madre o el padre titular, el cual se debe realizar directamente en las oficinas de la alcaldía, ya que deben aportar documentos soportes para la realización de dicho trámite. En este semestre se han realizado 242.
Proceso de inscripción a desplazados. En el momento se encuentran cerradas la inscripción por orden del nivel Nacional.
Actualizar de manera permanente la base de datos del Área de acuerdo al Sistema de información Básica familiar, hasta el momento se han realizado 563 actualizaciones.
Realizar atención a usuarios, para este trimestre ha sido de 1.078 usuarios.</t>
  </si>
  <si>
    <t xml:space="preserve">A corte de junio de 2017, en la Agencia Pública de Empleo se ha registrado:
31 Colocados y 356 inscritos Acciones realizadas para cumplir con el indicador
18 Nuevas Empresas Registradas
313 Vacantes gestionadas
149 Personas orientadas en talleres grupales
95 Usuarios atendidos en entrevistas individuales para perfilación de su hoja de vida
</t>
  </si>
  <si>
    <t>Con la gestión del segundo trimestre de 2017 de la Agencia Pública de Empleo, se logra con Bancolombia el capacitar en programas de formación de técnico en asesoría comercial y operaciones en entidades financieras, el SENA realiza la formación y en Bancolombia se hacen las practicas. Esta oferta es para personas que vivan en el municipio de La Estrella.</t>
  </si>
  <si>
    <t>Con la gestión del segundo trimestre de 2017, la Agencia Pública de Empleo, está en trámite con la Caja de compensación Comfama la firma de un convenio</t>
  </si>
  <si>
    <t>Solo esta funcionando la Escuela de Formación de la cabecera.</t>
  </si>
  <si>
    <t>A fecha de junio de 2017, se tienen activas las personerías de 40 JAC.  En este trimestre no se crearon nuevas personerías jurídicas, pero se asesoraron segregaciones en el Sector del Alto de los Sierra, Alto de los Ospina y Montañita. Y Se hizo el proceso de acompañamiento a la JAC Himalaya para su reactivación.</t>
  </si>
  <si>
    <t>A corte de junio de 2017, se viene acompañando un proceso con la Red de Veedurías, porque se trabajó con la Veeduría de la Mujer (Mujeres Violetas), Veeduría Ambiental, Veeduría PAME, Veeduría al Plan de Desarrollo.</t>
  </si>
  <si>
    <t>En el trimestre 2 de 2017, no se ha hecho ningún evento, ya que se está formulando el Decreto Municipal para la creación del Consejo Municipal de Participación Ciudadana, de acuerdo al contexto.</t>
  </si>
  <si>
    <t>Servicios Administrativos</t>
  </si>
  <si>
    <t>Nro. de licencias de Software adquiridas</t>
  </si>
  <si>
    <t>Se encuentra en proceso de aprobación presupuestal la renovación de 200 licencias.</t>
  </si>
  <si>
    <t>Equipos tecnológicos adquiridos</t>
  </si>
  <si>
    <t>Nro. de equipos tecnológicos adquiridos (Equipos de mesa, portátiles, Swiches, routers, Cámaras, Antenas, Escáner, Teléfonos, impresoras entre otros)</t>
  </si>
  <si>
    <t>Se encuentra en proceso de aprobación presupuestal la compra de equipos tecnológicos. El valor se encuentra por debajo de la línea base por fue necesario dar de baja equipos obsoletos.</t>
  </si>
  <si>
    <t>Puntos de datos Progrados a instalar</t>
  </si>
  <si>
    <t>Se estima que el mejoramiento de la red de datos se realice a finales de la actual vigencia</t>
  </si>
  <si>
    <t>Capacitaciones Realizadas a los funcionarios en Herramientas ofimáticas</t>
  </si>
  <si>
    <t>Nro. de Capacitaciones Realizadas a los funcionarios en Herramientas ofimáticas</t>
  </si>
  <si>
    <t>Actualización de los bienes Muebles del Municipio</t>
  </si>
  <si>
    <t xml:space="preserve">Nro. de actualizaciones de los bienes Muebles del Municipio </t>
  </si>
  <si>
    <t>El proceso de valoración de los inmuebles está en un 70% y se espera tenerlo al 100% en el mes de agosto de 2017</t>
  </si>
  <si>
    <t>Actualización de los bienes inmuebles del Municipio</t>
  </si>
  <si>
    <t>Nro. de actualizaciones de los bienes Inmuebles del Municipio (predios, catastro)</t>
  </si>
  <si>
    <t>Se cuenta con la valoración de inmuebles del año 2016, la cual está vigente</t>
  </si>
  <si>
    <t>Nro. de Capacitaciones realizadas que impacten en las competencias laborales de los funcionarios (Temas Diferentes)</t>
  </si>
  <si>
    <t>en el segundo trimestre van 9 capacitaciones en formacin para el desarrollo laboral de nuestro funcionario basado en el plan de capacitacion estipulado bajo acto administrativo</t>
  </si>
  <si>
    <t>Nro. de incentivos entregados (Cuantos incentivos se implementaron-economico, vivienda, capacitación)</t>
  </si>
  <si>
    <t>en el segundo trimestre se ha generado ayuda para lentes a 1 persona por valor de 221.315, pago educativo y capacitaciones a 2 funcionarios por valor de 1.172.000</t>
  </si>
  <si>
    <t>Se estima que la reestructuración se ejecuté a finales de la actual vigencia</t>
  </si>
  <si>
    <t>Se mantiene el programa de cultura organizacional y sentido de pertencia, igualmente se implementa con las multiples actividades que se desarrolla de este tema</t>
  </si>
  <si>
    <t>10 actividaedes entre capacitaciones y eventos donde se promueve el desarrollo integral del talento humano</t>
  </si>
  <si>
    <t xml:space="preserve">A la fecha el municipio de La Estrella se encuentra certificado en ISO 9001:2008, el cual nos permite demostrar alto nivel de calidad, demostrando que la alcaldía sigue principios de gestión de calidad.
Se tiene programado la auditoria externa del Icontec el 2 y 3 de noviembre, esta auditoria es de la transición de la norma ISO 9001:2015.
</t>
  </si>
  <si>
    <t>La administración Municipal viene trabajando en la implementación de esta plataforma para lo que en un primer momento se han analizado e identificado las ventajas de esta, luego se inició un proceso de identificación de las organizaciones que pueden brindar asesoría y acompañamiento para la entrar en funcionamiento del software y en la actualidad nos encontramos realizando estudios de mercado para escoger la mejor opción.</t>
  </si>
  <si>
    <t xml:space="preserve">Dotaciones entregadas para mejorar el fortalecimiento de los recursos técnicos y  físicos para el mejoramiento de la comunicación e interrelación con la comunidad </t>
  </si>
  <si>
    <t xml:space="preserve">Nro. de Dotaciones entregadas para mejorar el fortalecimiento de los recursos técnicos y  físicos para el mejoramiento de la comunicación e interrelación con la comunidad </t>
  </si>
  <si>
    <t xml:space="preserve">Solo se gestionó la donación de un micrófono.
Se realizó mantenimiento y reparación de equipos de sonido por medio de una empresa especializada en este tipo de servicios.
</t>
  </si>
  <si>
    <t>Actividades realizadas para el mejoramiento de la comunicación e interrelación con la comunidad (alcaldías en mi barrio, rendición de cuentas, eventos, FreePress)</t>
  </si>
  <si>
    <t>Nro. de actividades realizadas para el mejoramiento de la comunicación e interrelación con la comunidad</t>
  </si>
  <si>
    <t>Nro. de actividades programadas para el mejoramiento de la comunicación e interrelación con la comunidad</t>
  </si>
  <si>
    <r>
      <t xml:space="preserve">Se presentaron durante este segundo trimestre 4 </t>
    </r>
    <r>
      <rPr>
        <b/>
        <sz val="11"/>
        <color rgb="FFFF0000"/>
        <rFont val="Calibri"/>
        <family val="2"/>
        <scheme val="minor"/>
      </rPr>
      <t>rendiciones de cuenta</t>
    </r>
    <r>
      <rPr>
        <sz val="11"/>
        <color theme="1"/>
        <rFont val="Calibri"/>
        <family val="2"/>
        <scheme val="minor"/>
      </rPr>
      <t xml:space="preserve"> en el mes de abril y 2 en el mes de mayo.
Se elaboraron 3 </t>
    </r>
    <r>
      <rPr>
        <b/>
        <sz val="11"/>
        <color rgb="FFFF0000"/>
        <rFont val="Calibri"/>
        <family val="2"/>
        <scheme val="minor"/>
      </rPr>
      <t>alcaldía en mi barrio</t>
    </r>
    <r>
      <rPr>
        <sz val="11"/>
        <color theme="1"/>
        <rFont val="Calibri"/>
        <family val="2"/>
        <scheme val="minor"/>
      </rPr>
      <t>: Horizontes, La playita y Bellos Aires.
Se realizaron 127</t>
    </r>
    <r>
      <rPr>
        <b/>
        <sz val="11"/>
        <color rgb="FFFF0000"/>
        <rFont val="Calibri"/>
        <family val="2"/>
        <scheme val="minor"/>
      </rPr>
      <t xml:space="preserve"> eventos</t>
    </r>
    <r>
      <rPr>
        <sz val="11"/>
        <color theme="1"/>
        <rFont val="Calibri"/>
        <family val="2"/>
        <scheme val="minor"/>
      </rPr>
      <t xml:space="preserve">:
abril 27 eventos
mayo 41 eventos
junio 59 eventos
Se realizaron 16  </t>
    </r>
    <r>
      <rPr>
        <b/>
        <sz val="11"/>
        <color rgb="FFFF0000"/>
        <rFont val="Calibri"/>
        <family val="2"/>
        <scheme val="minor"/>
      </rPr>
      <t xml:space="preserve">Free Prees -Radio - TV 
</t>
    </r>
    <r>
      <rPr>
        <sz val="11"/>
        <color theme="1"/>
        <rFont val="Calibri"/>
        <family val="2"/>
        <scheme val="minor"/>
      </rPr>
      <t xml:space="preserve">abril 4 Free Press
mayo 8 Free Press
junio 4 Free Press
Se realizaron 25 </t>
    </r>
    <r>
      <rPr>
        <b/>
        <sz val="11"/>
        <color rgb="FFFF0000"/>
        <rFont val="Calibri"/>
        <family val="2"/>
        <scheme val="minor"/>
      </rPr>
      <t>Free prees (Prensa escrita y virtual)</t>
    </r>
    <r>
      <rPr>
        <sz val="11"/>
        <color theme="1"/>
        <rFont val="Calibri"/>
        <family val="2"/>
        <scheme val="minor"/>
      </rPr>
      <t xml:space="preserve">
abril 14 publicaciones
mayo 5 publicaciones
junio 6 publicaciones
</t>
    </r>
  </si>
  <si>
    <t xml:space="preserve">Número de alcaldías en mi barrio </t>
  </si>
  <si>
    <t>Nro. de alcaldías en mi barrio realizadas</t>
  </si>
  <si>
    <t xml:space="preserve">A la fecha se ha realizo tres alcaldías en mi barrio en los siguientes sectores: La Playita, Bellos Aires y Horizontes. 
El porcentaje de la calidad percibida por aspecto evaluado en la comunidad horizontes es del 79,7%. 
El porcentaje de la calidad percibida por aspecto evaluado en la comunidad la Playita es del 74,7%. 
El porcentaje de la calidad percibida por aspecto evaluado en la comunidad de Bellos Aires es del 74,7%. 
</t>
  </si>
  <si>
    <t>Nro. de actividades que impactan los 4 ejes de gobierno en línea (rendición de cuentas, tramites y servicios, protección de la información, servicios tecnológicos )de cara al ciudadano</t>
  </si>
  <si>
    <t xml:space="preserve">Desde la Secretaria General, se esta brindando el apoyo para el cumplimiento de la estrategia GEL, lpara la cual esta en constante actualizacion de la informacion deacuerdo a lo establecido en la Ley  1712  de 2014 en lo concerniente  a la transparencia y acceso a la informacion publica que hace parte de los esjes 1 y 2 de la estrategia, asi mismo se esta adelantando el tema de publicacion de datos abiertos los cuales hasta la fecha y a disposicion el el portal www.datos.gov.co, se encuentran publicados 10 que son:..., tramites y servicios de cara al ciudadano se encuentran habilitados y autorizados por el  DAFP un total de 74, por lo que se iniciara el proceso de racionalizacion, mediante la creacion del comite que permitira realizar el analisiis para el tema respectivo.
en cuanto  a los ejes 3 y 4, se incio el apoyo a la secretaria de servicios administrativos precisamente al tema del diagnostico seguridad de la informacion, lo cual es la primera etapa para la construccion del MSPI con sus respectivas politicas de seguridad.  Adicionalmente se estan realizando la adquisicion de licenciamiento para la implmenetacion de un sistema de gestion documental archivo y tramites, que permitira en gran parte la organizacion documental. </t>
  </si>
  <si>
    <t>En el mes de abril se presentaron 4 rendiciones de cuentas en los siguientes sectores: Unidad la Sierra, Bellos Aires, La Playita y Horizontes.
En el mes de mayo se presentaron 2 rendiciones de cuentas en los siguientes sectores: Pueblo Viejo y un desayuno empresarial en Comfama.
En total fueron 6 rendiciones de cuentas socializadas con la comunidad, las cuales contaron con una previa convocatoria, durante la reunión se toma en cuenta las sugerencias y aportes de la comunidad las cuales quedan reflejadas en al acta y control de asistencia.</t>
  </si>
  <si>
    <t>Alejandro Agudelo</t>
  </si>
  <si>
    <t>Número de capacitaciones realizadas para consolidar la implementación de los objetivos Desarrollo sostenible</t>
  </si>
  <si>
    <t>Sandra Ospina</t>
  </si>
  <si>
    <t>Nro. de Revisiones al direccionamiento estratégico del municipio realizado</t>
  </si>
  <si>
    <t>1 Revision con corte al 30 de junio de 2017</t>
  </si>
  <si>
    <t>1 con el Amva, 1 Con la Gobernacion</t>
  </si>
  <si>
    <t>Juan Guillermo Londoño</t>
  </si>
  <si>
    <t xml:space="preserve">Nro. de ideas de negocios apoyadas para el empleo y la  empresa </t>
  </si>
  <si>
    <t>Creditos aprobados y pendientes por cumplir capacitacion</t>
  </si>
  <si>
    <t>N/A</t>
  </si>
  <si>
    <t>CURSOS DE COSTOS Y PRESUPUESTO,LEAN CANVAS, DICTA C/C ABURRA SUR</t>
  </si>
  <si>
    <t>3 CAMARA DE COMERCIO,3 AREA METROPOLITANA, 1 CREARCOOP-SENA</t>
  </si>
  <si>
    <t xml:space="preserve">Proyectos Apoyados a las apropiaciones tecnológicas en procesos empresariales </t>
  </si>
  <si>
    <t>Alianzas para el desarrollo empresarial e industrial (Cámara de comercio, Sena, colombo canadiense)</t>
  </si>
  <si>
    <t>C/C ABURRA SUR,AREA METROPOLITANA,CREARCCOOP,COBELEN,SENA</t>
  </si>
  <si>
    <t>Nro. de Incentivos a la inversión y fortalecimiento de capacidades municipales entregados</t>
  </si>
  <si>
    <t>13 EMPRENDIMIENTOS A LOS CUALES SE LES REALIZARON INCENTIVOS A LA INVERSION Y FORTALECIMIENTO DE CAPACIDADES MUNICIPALES</t>
  </si>
  <si>
    <t>Seguimiento al programa de innovación y emprendimiento innovador (Proyecto energía solar)</t>
  </si>
  <si>
    <t xml:space="preserve">Se le esta haciendo acompañamiento </t>
  </si>
  <si>
    <t>Nro. de Implementaciones de alianzas público privadas para el desarrollo municipal</t>
  </si>
  <si>
    <t>Ana Sánchez</t>
  </si>
  <si>
    <t>Nro. de Obras de construcción en espacio público y equipamiento colectivo realizadas</t>
  </si>
  <si>
    <t>Adecuacion cubierta del polideportivo cabecera municipal y cancha sector meleguindo construccion y dotacion</t>
  </si>
  <si>
    <t>Luisfer Rodríguez</t>
  </si>
  <si>
    <t>A fecha se esta recopilando la informacion tecnica y juridica para comenzar la respectiva actualizacion</t>
  </si>
  <si>
    <t>Maria Isabel Estrada</t>
  </si>
  <si>
    <t>Proyectos enfocados a la productividad y generación de microcadenas productivas (Agrícolas)</t>
  </si>
  <si>
    <t>Actualmente se hace acompañamiento con asistencia tecnica a las huertas existentes y se hace visita y recoleccion de información de nuevas huertas para incluirlas en el proceso de establecimiento de huertas, se continua haciendo de igual forma acompañamiento a las 7 huertas que quedaron en cabecera en el programa programa Eco-Huertas Hogares Ecologicos del Area Metropolitana y Corantioquia, ya que a la fecha no se han adquirido insumos agricolas por parte del municipio para el trabajo con las huertas existentes.</t>
  </si>
  <si>
    <t>Nro. de Apoyos a proyectos de granjas agropecuarias Apoyados</t>
  </si>
  <si>
    <t>Actualmente se biene haciendo asistencia tecnica y acompañamiento a huertas existentes y se trabaja con semillas cultivadas por los mismos agricultores en la modalidad de trueque, con el fin de hacer una propagacion de semillas nativas y de otras zonas, cada una de las huertas que visito aporta para el mejoramiento del material vegetal.</t>
  </si>
  <si>
    <t>Carlos Andrés Correa</t>
  </si>
  <si>
    <t>Acciones afirmativas para la población recicladora (Rutas de recolección selectiva en cabecera  100%, Construcción de la estación de clasificación y aprovechamiento de la ECA, Pesaje certificado de los residuos aprovechables, total Acciones: 25 ), Implementación del PGIRS</t>
  </si>
  <si>
    <t>Acciones afirmativas para la población recicladora Programadas</t>
  </si>
  <si>
    <t>* Se realizan capacitaciones puerta a puerta para que se haga entrega del material a la corporacion corporesiderense en todos los barrios del Municipio. * En los colegios se sencibiliza a los estudiantes como manejar los residuos en la fuente. * Se visitan a las empresas para hacer un convenio con la  corporacion de recicladores y poder entregar el material reciclable. * con la Escuela de Policias se realiza una alianza para la entrega de los residuos y se les instruya para hacer el compostaje en su entidad.</t>
  </si>
  <si>
    <t>Fabio Madrid</t>
  </si>
  <si>
    <t>Nro. de Rutas camineras ambientales trazadas (Romeral, Laguna,  Alto del silencio)</t>
  </si>
  <si>
    <t>Aun no se tienen implementadas las rutas camineras, ya que nos encontramos actualmente replanteando y actualizando un plan ecoturistico integral que puede estar implementandose para finales de este año o inicio del proximo año.</t>
  </si>
  <si>
    <t>Para este año 2017 no está establecida la implementacion de dicha ruta turistica</t>
  </si>
  <si>
    <t>Para este añ 2017 no esta establecido el diseño del parque ecologico de la reserva del romeral y de la reserva miraflores.</t>
  </si>
  <si>
    <t>Ya se alcanzó la meta en el primer trimestre. Se tiene previsto realizar mas controles a fuentes fijas y moviles en el transcurso del presente año.</t>
  </si>
  <si>
    <t>Ya se alcanzo la meta en el primer trimestre. Se estan realizando aproximaciones para elaborar proyectos en este tema para el resto del año.</t>
  </si>
  <si>
    <t>Capacitaciones realizadas en Educación ambiental (Recurso hídrico, aire, fauna y flora, PGIRS)</t>
  </si>
  <si>
    <t>En este segundo trimestre se realizaron capacitaciones tales como: Campañas de postconsumo, foro ambiental,, concurso de fotografia y capacitacion en residuos organicos, donde se tocaron temas diversos en educacion ambiental.</t>
  </si>
  <si>
    <t xml:space="preserve">Se tiene el certificado de viabilidad con fecha de expedicion 8 de julio de 2016, por un valor de $ 140.000.000, para el Plan Integral de ordenamiento de microcuenca "PIOM" de la quebrada La Ospina del Municipio de La Estrella Antioquia 2016. </t>
  </si>
  <si>
    <t>Nro. de Limpieza y Mantenimiento de cuencas y microcuencas</t>
  </si>
  <si>
    <t>Para el mes de abril se realizó convenio de limpieza para la quebrada denominada miraflores, en la cual se realizo paralelamente a la limpieza y retiro de residuos solidos presentes en el cauce de la quebrada, jornada de educacion mbiental y siembra de arboles nativos en compañia de la comunidad adyacente al sector intervenido.
Otra limpieza se realizo en el caño sumicol donde se realizo tambien rocesria por parte de interaseo</t>
  </si>
  <si>
    <t>250 arboles fueron sembrados en los sectorores de vereda pueblo viejo, villa de ensueño y barrio la inmaculada.
760 arboles se sembraron en la berbejala, tierra amarilla y la tablacita</t>
  </si>
  <si>
    <t>Creación e implementación del proyecto declaración de áreas libres de fauna silvestre</t>
  </si>
  <si>
    <t>Para este año no se tiene prevista la creacion e implementacion del proyecto de declaracion de areas libres de fauna silvestre. No obstate ya se ha dado inicio a la creacion del banco de proyectos correspondiente. Esta para realizarse en el año 2019</t>
  </si>
  <si>
    <t>Aun no se ha logrado la adquisicion de ningun predio para la conservacion del recurso hidrico, no obstante ya se ha entregadoo toda la informcion correspondiente de dos predios previstos a adquirirse (El Billar y Miraflores), en cofinanciacion con la secretaria de medio ambiente del departamento (gobernacion) y el area metropolitana del valle de aburra (AMVA). A la fecha presente se esta en el proceso de correccion de areas por parte de la oficina predial del departamento.</t>
  </si>
  <si>
    <t>Nro. de Campañas de promoción en el uso de energías alternativas  en hogares rurales</t>
  </si>
  <si>
    <t>A la fecha no se han realizado capacitaciones en este aspecto, pero se tiene pensado realizarlas en el segundo semestre de 2017 y años siguientes, se presentó informacion a los formuladores de proyectos adscritos a la secretaria de planeacion para realizar el proyecto en mencion.</t>
  </si>
  <si>
    <t>Nro. de Ecosistemas conservados</t>
  </si>
  <si>
    <t>Nro. de Ecosistemas Identificados</t>
  </si>
  <si>
    <t>En este primer trimestre evaluado no se realizaron acciones de conservacion y restauracon de ecosistemas. Conjuntamente con el area metropolitana del valle de aburrá y empresas publicas de medellin se han realizado visitas tecnicas al predio "El Romeral"ubicado en la reserva del mismo nombre, para evaluar el area correspondiente y muy posiblemente adelantar reforestacion y siembr masiva de especies nativas que fortalecerian la conservacio de dicho ecosistema boscoso.</t>
  </si>
  <si>
    <t>Sensibilizaciones realizadas a los ciudadanos para permitir una modificación de su comportamiento en pro del cambio climático</t>
  </si>
  <si>
    <t>Nro. de Sensibilizaciones realizadas en cambio climático</t>
  </si>
  <si>
    <t>Se realizó campaña de sensibilizacion de cambio climático, en el marco de la conmemoracion del dia mundial del medio ambiente el dia 5 de junio .</t>
  </si>
  <si>
    <t>Herramientas tecnológicas Implementadas en uso eficiente de energía</t>
  </si>
  <si>
    <t>Para este año no está previsto adelantarse el proyecto en mencion. Se están adelantando consultas y estableciendo contactos para buscar desarrollar un proyecto que apunte a dicho aspecto de uso eficiente de energia.</t>
  </si>
  <si>
    <t>Hugo Restrepo</t>
  </si>
  <si>
    <t xml:space="preserve">Capacitaciones dictadas en formulación de proyectos de inversión </t>
  </si>
  <si>
    <t xml:space="preserve">Nro. de Capacitaciones dictadas en formulación y de proyectos de inversión </t>
  </si>
  <si>
    <t>El 1 de Junio de 2017 se realizo capacitación a la Junta de Acción Comunal de La Vereda Peñas Blancas en lo atinente a  Elaboración de Proyectos: Conceptos Basicos.</t>
  </si>
  <si>
    <t xml:space="preserve">El proceso de implementacion  de la Metodologia General Ajustada - MGA-WEB  ya viene siendo aplicada en los proyectos  presentados   a partir de mes de mayo. Respecto a la trasferencia de los mismos al Sistema Unificado de Inversiones y FInazas Publicas - SUIFP,  aún continua el proceso de  ajustes por parte del Departamento Nacional de Planeacion - DNP. </t>
  </si>
  <si>
    <t>Juan Carlos Vidal</t>
  </si>
  <si>
    <t>Construcción e instalación de sistemas de tratamiento de aguas residuales (pozos sépticos, PTAR)</t>
  </si>
  <si>
    <t>En el trimestre se instalaron 0 sistemas septicos, con los sitemas instalados en el 1er tirmeste  se da cumplimiento al 100% de la meta para el año 2017</t>
  </si>
  <si>
    <t>Nro. de Capacitaciones para la implementación de sistemas de compostaje, reciclaje y lombricultivos</t>
  </si>
  <si>
    <t>Construcción o reposición de acueductos</t>
  </si>
  <si>
    <t xml:space="preserve">Construcción o reposición de alcantarillados </t>
  </si>
  <si>
    <t>Se estan gestionando recursos con el Area Metropólita para la realizacion del Plan Maestro</t>
  </si>
  <si>
    <t>En el año 2017 se realizara la formulacion y la ejecucion en los años posteriores</t>
  </si>
  <si>
    <t>En recicleje a:  a la empresa Acequim, centro educatvio La Estrella y Manuela Beltran, puerta apuerta en los barrios: La  Inmaculada, Toledo, Campo Alegra y Tablacita.</t>
  </si>
  <si>
    <t>En el trimestre se no se realizaron capacitacione, con las dictadas en el  1er tirmeste  se da cumplimiento al 100% de la meta para el año 2017</t>
  </si>
  <si>
    <t xml:space="preserve">En el perido: 40 ml en el sector de Pueblo Viejo </t>
  </si>
  <si>
    <t xml:space="preserve">70 ml alcantarillado aguas residuales red domiciliaria en la Inmaculada No. 1 y 45 ml red domiciliaria afguas lluvias en el sector la cuchilla del Pueblo Viejo </t>
  </si>
  <si>
    <t>Nro. de Luminarias nuevas instaladas( expansión)</t>
  </si>
  <si>
    <t>Nro. de Luminarias instaladas por reposición</t>
  </si>
  <si>
    <t>En el periodo se instalaron 15 luminarias nuevas</t>
  </si>
  <si>
    <t xml:space="preserve">En el periodo no se realzaron  reposiciones </t>
  </si>
  <si>
    <t>Lina Atehortua</t>
  </si>
  <si>
    <t>Dotaciones entregadas para la atención de emergencias y contingencias. Para el Cuerpo de Bomberos Voluntarios La Estrella y Defensa Civil de La Estrella (ayudas del DAPARD, Área, Corantioquia entre otros)</t>
  </si>
  <si>
    <t>Nro. de Dotaciones entregadas para la atención de emergencias y contingencias. Para el Cuerpo de Bomberos Voluntarios La Estrella y Defensa Civil de La Estrella</t>
  </si>
  <si>
    <t>Nro. de Capacitaciones realizadas para proyecto "CUIDÁ" en coordinación con el Área Metropolitana</t>
  </si>
  <si>
    <t>Acciones y  apoyos realizados para el fondo municipal de gestión del riesgo (Visitas, sistematización BD damnificados, entrega de ayudas humanitarias, atención al público, Manejo de albergues)</t>
  </si>
  <si>
    <t>la esperanza, el pedrero, campo alegre, villa del campo, la raya, base militar</t>
  </si>
  <si>
    <t xml:space="preserve">Aun no se ha realiado  la compra </t>
  </si>
  <si>
    <t xml:space="preserve">no se programo en este periodo </t>
  </si>
  <si>
    <t>22 visitas  de monitoreo a los sectores de Inmaculada no 01y 02 Tablacita, el  Guayabo ,Sagrada Familia, Pueblo Viejo. La sistematizacion de los datos esta en proceso de construccion. La atencion al publico es permanente. Las ayudas humanitarias y los albergues no se han realizado porque a la fecha no se han presentado eventos que ameriten entrega de las mismas.</t>
  </si>
  <si>
    <t xml:space="preserve">capacitacion a organismos de socorro y encargadosd e gestin de riesgo </t>
  </si>
  <si>
    <t>Formación y generación de competencias educativas y pedagógicas para nuestros maestros</t>
  </si>
  <si>
    <t>Ferias realizadas para premiar la innovación y el desarrollo</t>
  </si>
  <si>
    <t>capacitación realizadas a los docentes y directivos docentes</t>
  </si>
  <si>
    <t>Programas implementados para el desestimulo, disminución y prevención del consumo de drogas, alcohol y sustancias psicoactivas</t>
  </si>
  <si>
    <t>Estrategias de Promoción y divulgación en derechos humanos y paz (capacitaciones, eventos, reuniones, volantes, cartillas)</t>
  </si>
  <si>
    <t>Controles ambientales a los vehículos adscritos a las empresas de transporte publico de pasajeros del municipio</t>
  </si>
  <si>
    <t>Plan estratégico de seguridad vial</t>
  </si>
  <si>
    <t>Señalización vial horizontal y vertical</t>
  </si>
  <si>
    <t>Proyecto formulado de Foto prevención de infractores de transito</t>
  </si>
  <si>
    <t>Porcentaje de Implementación del plan territorial de salud</t>
  </si>
  <si>
    <t>Actividades integrales realizadas para el Fortalecimiento de la institucionalidad para responder equitativamente el goce efectivo de derechos de victimas (Caracterización, Atención al usuario, capacitaciones en deberes y derechos, ayudas inmediatas)</t>
  </si>
  <si>
    <t>Dotaciones entregadas para mejorar el fortalecimiento de los recursos técnicos y físicos para el mejoramiento de la comunicación e interrelación con la comunidad</t>
  </si>
  <si>
    <t>Número de alcaldías en mi barrio</t>
  </si>
  <si>
    <t>Ideas de negocios Apoyadas para el empleo y la empresa</t>
  </si>
  <si>
    <t>Conferencias realizadas para finanzas personales</t>
  </si>
  <si>
    <t>Acciones afirmativas para la población recicladora (Rutas de recolección selectiva en cabecera 100%, Construcción de la estación de clasificación y aprovechamiento de la ECA, Pesaje certificado de los residuos aprovechables, total Acciones: 25 ), Implementación del PGIRS</t>
  </si>
  <si>
    <t>Predios adquiridos para la conservación y la defensa del recurso hídrico y el medio ambiente</t>
  </si>
  <si>
    <t>Campañas de promoción en el uso de energías alternativas en hogares rurales</t>
  </si>
  <si>
    <t>Herramientas tecnológicas alternativas para generar un uso eficiente de energía</t>
  </si>
  <si>
    <t>Plan maestro de saneamiento y agua potable formulado</t>
  </si>
  <si>
    <t>Plan maestro de saneamiento y agua potable ejecutado</t>
  </si>
  <si>
    <t>Construcción o reposición de alcantarillados</t>
  </si>
  <si>
    <t>Acciones y apoyos realizados para el fondo municipal de gestión del riesgo (Visitas, sistematización BD damnificados, entrega de ayudas humanitarias, atención al público, Manejo de albergues)</t>
  </si>
  <si>
    <t>Porcentaje de Gestion a la administración de la base de datos del regimen subsidiado</t>
  </si>
  <si>
    <t>Mejoramiento de la Infraestructura para la atención de grupos vulnerables</t>
  </si>
  <si>
    <t>Acciones y apoyos realizados para el fondo municipal de gestión del riesgo (Visitas, sistematizacion BD damnificados, entrega de ayudas humanitarioas, atención al público, Manejo de albergues)</t>
  </si>
  <si>
    <t>Personas beneficiadas en el fondo de educación superior para los siderenses (FES)</t>
  </si>
  <si>
    <t>Personas beneficiadas en el fondo de educación superior para los Siderenses (FES)</t>
  </si>
  <si>
    <t>b</t>
  </si>
  <si>
    <t>Para el análisis de dicho indicador, se tendrá en cuenta el convenio interadministrativo Nro 10030692017 del 15 de febrero-2017 y desarrollado con la E.S.E Hospital La Estrella. Acá se desarrollan actividades enfocadas a los siguientes temas de manera trimestral:
3 Jornadas de vacunación extramural sin barreras
1 Jornadas de vacunación PAI Nacional 
6 Jornadas de vacunación PAI Municipal 
3 Transporte de Biológico 
Educación para la salud PAI 
3 Búsquedas activas comunitarias
2 Canalizaciones en las urbanizaciones 
Se da continuidad al trabajo extramural en seguimiento a cohortes y búsqueda de susceptibles realizando la sensibilización a las diferentes personas a través de las visitas casa a casa y a instituciones educativas independiente el tipo de afiliación. 
Siguiendo los lineamientos del PAI entregados desde el nivel central operativizado a través de nuestro personal idóneo y comprometido.</t>
  </si>
  <si>
    <t xml:space="preserve">El número de usuarios asesorados sobre el Sistema de Seguridad Social en Salud durante el segundo trimestre del año 2017 fue de 522.  De este total, 217 usuarios fueron atendidos en el mes de abril, 176 en mayo y 129 usuarios al 27 de junio de 2017.  Dentro las solicitudes realizadas por los usuarios se presentaron activaciones, afiliaciones, ingreso como población especial, traslados, cambios de documento, acceso a los servicios de salud donde se resolvieron en un 100% las respectivas solicitudes.
La ejecución del presente indicador va en un 50% a Junio de 2017, cumpliéndose de esta forma la meta programada.  </t>
  </si>
  <si>
    <t>Porcentaje de Gestion a la administración de la base de datos del regimen  subsidiado</t>
  </si>
  <si>
    <t>Durante el segundo trimestre del año 2017, la gestión en la administración de la base de datos se realiza acorde a la meta programada desde el área, es decir, según calificación realizada por la Secretaria Seccional de Salud y Protección Social de Antioquia la gestión en la administración de la base de datos del régimen subsidiado, fue del 93%.
Dentro de los objetivos implementados por los entes de control para gestión y administración por parte del municipio se encuentran los reportes de los respectivos archivos dentro de las fechas establecidas, gestión a duplicidades, fallecidos, inconsistencias con el documento, entre otros.</t>
  </si>
  <si>
    <t>En el área Maná a corte de junio de 2017, se realizan actividades tales como:
Inscripción de 55 usuarios nuevos que cumplen con todos los requisitos de ingreso.
4 Puntos de distribución del complemento Mana Infantil nuevos (San Agustín, El llano, Juan XXIII, Bermejala), para un total de 8 puntos de distribución.
154 Personas atendidas solucionándoles sus inquietudes.
1 Familias en intervención psicosocial en buenos hábitos de crianza y desarrollo del menor.
2 Actualizaciones a las bases de datos para el óptimo funcionamiento del programa Mana Infantil.
5 Usuarios en condición de desplazadas que se les atendió solucionándoles sus inquietudes.</t>
  </si>
  <si>
    <t>Para el análisis de dicho indicador, se tendrá en cuenta el convenio interadministrativo Nro 10030792017 del 15 de marzo-2017, desarrollado con la E.S.E Hospital La Estrella. Cuyo objeto contractual es: “Intervención integral a 2600 familias del municipio en marco de la Estrategia Atención Primaria en Salud y la articulación al plan decenal salud publica 2017 ”.; Además del convenio interadministrativo con el instituto de Deportes Indere, con el fin de realizar énfasis en las acciones de promoción de la salud y prevención de la enfermedad, generar una cultura de autocuidado, realizar orientaciones de carácter individual, familiar y comunitario; contando con equipos multidisciplinarios en salud; que promuevan la participación activa de toda la comunidad.  
Lo que pretende y busca el enfoque de la atención primaria en salud; es desarrollar procesos integrales en los diferentes grupos poblacionales; es así como el municipio de La Estrella viene trabajando en la implementación de procesos de salud enfocados a los diferentes grupos organizados en el municipio y a la comunidad en general con el fin de dar cumplimiento a las metas nacionales  del Plan Decenal de salud  pública, en la dimensión  Vida Saludable y condiciones no transmisibles orientadas de las siguientes: 
A 2021, reducir en un 25% la hipertensión arterial en mayores de 25 años, a partir de la línea base definida a nivel nacional.</t>
  </si>
  <si>
    <t>Desde el área de Salud Pública a junio de 2017, se realizan actividades de educación, vigilancia y fortalecimiento a las acciones de salud mental:
(9 Talleres en salud mental y convivencia, los cuales fueron enfocados en población estudiantil, escuelas de padres y cuidadores de discapacidad en los siguientes temas tales como: Convivencia y prevención de violencia intrafamiliar, Fortalecimiento de vínculos familiares, Prevención de violencia intrafamiliar y Prevención de violencia de género y resolución de conflictos.
También se tiene en cuenta el convenio interadministrativo Nro 10030792017 del 15 de marzo-2017, desarrollado con la E.S.E Hospital La Estrella. Cuyo objeto contractual es: “Intervención integral a 2600 familias del municipio en marco de la Estrategia Atención Primaria en Salud y la articulación al plan decenal salud publica 2017”.; en donde se desarrollan jornadas masivas de salud mental y convivencia social en temas como prevención de violencia intrafamiliar, fortalecimiento de vínculos familiares, prevención de violencia de género, resolución de conflictos.
Con el programa de salud mental y adicciones a corte junio de 2017, se han realizado:
57 Sesiones de psicología 
70 Visitas domiciliarias
39 Terapias de familia
37 Sesiones de psiquiatría
793 Asesorías profesionales
58 Taller – capacitación</t>
  </si>
  <si>
    <t>Para el análisis de dicho indicador, se tendrá en cuenta el convenio interadministrativo Nro 10030792017 del 15 de marzo-2017, desarrollado con la E.S.E Hospital La Estrella. Cuyo objeto contractual es: “Intervención integral a 2600 familias del municipio en marco de la Estrategia Atención Primaria en Salud y la articulación al plan decenal salud publica 2017”. Se realizan jornadas de salud en relación a los siguientes temas en diferentes áreas del municipio: Derechos sexuales y reproductivos, Uso de métodos modernos de planificación familiar, Infecciones de transmisión sexual, Asesoría en VIH Y SIDA. Sentencia c- 355 de interrupción voluntaria del embarazo.</t>
  </si>
  <si>
    <t>El Informe de Gerencia de Sistemas de Información en Salud a corte de junio de 2017, presenta:
• 12 Semanas epidemiológicas reportadas a la gobernación de Antioquia, periodo abril - junio.
• 139 Eventos entregados a los encargados para la vigilancia epidemiológica, relacionados con: dengue, rábica, muerte perinatal, bajo peso al nacer, intento de suicidio, violencia de género, morbilidad materna, VIH, leptospirosis, desnutrición aguda en los meses de abril a junio
• 12 informes de Búsqueda Activa Institucional de enfermedades transmisibles, no transmisible, mujeres en edad fértil y muerte perinatal en los meses de los meses abril a junio. 
• 3 Reportes de SIANISEP a la Secretaria Seccional de Salud de Antioquia.
• 1 Asesoría y asistencia técnica de muerte materna por parte de la gobernación de Antioquia.
• 3 Informes y reportes de los RIPS de la ESE Hospital La Estrella a la Secretaria Seccional de Salud de Antioquia.
•  1 Asistencia al COVE municipal para el tema de desnutrición aguda y bajo peso al nacer. 
• 3 Informes de información de defunciones a las áreas de aseguramiento en salud y discapacidad.
• Apoyo en los informes de obligatorio cumplimiento de la Secretaria de Seguridad Social y Familia informes de gestión.  
• 2 Asesorías y asistencia técnica del tema de participación social por parte de la gobernación de Antioquia.
•  Apoyo en la elaboración de informe de PQRS en salud consolidado del municipio.
• Apoyo y asistencia a las capacitaciones del PAMEC Municipal.</t>
  </si>
  <si>
    <t xml:space="preserve">La Política Pública de Adulto Mayor se tiene proyectada para el final del cuatrienio 2016-2019. 
A junio de 2017, desde el área de Gerontología se han desarrollado actividades tales como: 
528 actividades de mantenimiento físico
100 talleres educativos
144 talleres ocupacionales
51 actividades recreativos
22 acciones lúdicas
1 cabildo de adulto mayor (elegido y posesionado)
776 atenciones a usuarios pertenecientes al programa de Colombia mayor
60 intervenciones extramurales (veredas el Llano, San Isidro, Peñas Blancas, La Raya), así como las intervenciones en las sedes principales: cabecera y la Tablaza. Recursos de la Estampilla de adulto mayor y recurso de la SSSA.
</t>
  </si>
  <si>
    <r>
      <rPr>
        <sz val="11"/>
        <rFont val="Calibri"/>
        <family val="2"/>
        <scheme val="minor"/>
      </rPr>
      <t>Desde el área de salud pública a junio de 2017, en educación, vigilancia y fortalecimiento a las acciones de salud mental actividades realizadas: 2 talleres en prevención del consumo de sustancias psicoactivas con escuelas de padres</t>
    </r>
    <r>
      <rPr>
        <sz val="11"/>
        <color theme="1"/>
        <rFont val="Calibri"/>
        <family val="2"/>
        <scheme val="minor"/>
      </rPr>
      <t xml:space="preserve">
Con el programa de salud mental y adicciones a corte junio de 2017, se han realizado:
87 Tratamientos de rehabilitación ambulatoria
3 Tratamientos de rehabilitación residencial
42 Pruebas toxicológicas 
60 Grupos de apoyo para usuarios 
24 Grupos de apoyo para familias
24 Grupos de apoyo mixto </t>
    </r>
  </si>
  <si>
    <t>Nro de Mejoramientos realizados a la infraestuctura para la educación (Concejo, Antonio Galan, Ana Eva)</t>
  </si>
  <si>
    <t>Esta en proceso de ejecucion el  contrato para los estudios, diseños y obras para la ampliacion de la I.E. Consejo Municipal, se cuenta con un avance del 10%</t>
  </si>
  <si>
    <t>Esta en ejecución el contrato para el mejoramiento locativo del centro de salud de tablaza con un avance de ejecución del 10%</t>
  </si>
  <si>
    <t xml:space="preserve">Actividades Para mejorar la calidad del Hogar (capacitaciones, titulaciones, Encuestas) </t>
  </si>
  <si>
    <t>Se dicto capacitaciones para vivir en propiedad horizontal en el proyecto de vivienda de la Ferreria, con la ayuda del Sena. Encuentas  en vivienda gratis para establecer el nivel socio-familiar.
Capacitaciones a la comunidad para el programa de mejoramiento de vivienda 2016-2019</t>
  </si>
  <si>
    <t xml:space="preserve">Se inicio con el programa de vivienda con dos proyectos: Torre Miraflores 60 subsidios en especie y el proyecto en el sector de la Carrera 55 con 72 susbsidios en dinero y en especie, ya se recibieron los formularios y estan en proceso de verificacion de la información </t>
  </si>
  <si>
    <t xml:space="preserve">Actualmente se adelanta la gestion para reubicar dos familias contenidas en dos fallos de acciones populares contra el municipio, a la fecha ya se cuenta con el cpmpromiso presupuestal y se estan haciendo lso tramites para iniciar escrituracion </t>
  </si>
  <si>
    <t>Se realizó el programa de mejoramiento de fachadas en los sectores de Bellos Aires y La Playita de conformidad con el convenido suscrito con VIVA logrando mejorar 105 viviendas y se recibieron las solicitudes para el programa de mejoramiento de 100 viviendas con enfasis en salubridad (baños y/o cocinas), las cuales se encuentran en verificacion de documentacion y en sitio.</t>
  </si>
  <si>
    <t>En la actualidad ya esta firmado el convenio y estamos a la espera de la legalizacion</t>
  </si>
  <si>
    <t>Terminó el contrato de obra para la adecuacion de la inspeccion y la comisaria de tablaza, según contrato No. 
09061582016, de igual manera se inicio el contrato de interventoria No.cmc 012 de 2016, con un avance de ejecucion del 100%.
Se suscribieron los contratos de obra No.  09061862016 y de interventoria No.   09111902016 para la construccion del nuevo comando, estan en ejecucion con un avance de obra de 45%.
Se dio incio al contrato de obra para la construccion de la zona humeda en el centro del adulto mayor con un avance de ejecucion del 60%</t>
  </si>
  <si>
    <t>Se realizaron los mantenimientos de las placas polideportivas de los sectores de Pueblo Viejo y La Bermejala mediante la intervencion de Aseo Siderense.
Se encuentra en ejecucion el contrato para la construccion del parque ludico, recreativo, deportivo y cultural con un avance del ejecucion del 40%</t>
  </si>
  <si>
    <t>Este programa esta priorizado en otra vigencia</t>
  </si>
  <si>
    <t>Se termino  el contrato de obra para la adecuacion de la casa de la cultura de tablaza, según contrato No. 
09061582016, de igual manera se inicio el contrato de interventoria No.cmc 012 de 2016, con un avance de ejecucion del 100%</t>
  </si>
  <si>
    <t>Se suscribio el convenio con Corantioquia para pozos septicos</t>
  </si>
  <si>
    <t>Se suscribio el convebnio interadministrativo con la E.S.P La Estrella S.A. E.S.P para la intervencion para el mejoramiento de tres sistemas de tratamiento de agua en La Culebra, La Tablacita, San José</t>
  </si>
  <si>
    <t>Se ha realizado con personal operativo (mantenimientos de instalaciones hidrosanitarias en algunas IE)</t>
  </si>
  <si>
    <t xml:space="preserve">Este programa esta priorizado en otro trimestre </t>
  </si>
  <si>
    <t>Se encuentran en ejecucion el mejoramiento de andenes en la calle del tiro con la construccion de 100 m en el costado de la I.E. Concejo Municipal con un avance de ejecucion del 65%
Se encuentra en etapa de prefactibilidad la comnstrucciond e 100 m  de anden en la calle del tiro por parte del proyecto Quinta Estrella como parte de sus obligaciones urbanisticas</t>
  </si>
  <si>
    <t xml:space="preserve">Vías intervenidas para el Mejoramiento, recuperación, construcción de Infraestructura vial para la competitividad y la movilidad </t>
  </si>
  <si>
    <t>Se encuentran en ejecucion contratos para intervenir la via san miguel la esperanza con un avance de 100% en la etapa de preconstruccion y del 10% en la etapa de construccion y la ampliacion de un tramo de via en la calle 77 sur, con un avance del 90% en la etapa de preconstruccion.
Se culmino la intervencion de la via La Cuchilla en Pueblo Viejo- 100%, Se culmino la adecuacion del dos callejones en el sector de La Inmaculada No.1. Por compensacion urbanistica  se culmino la  Via Caquetá -100% Compensacion Urbanistica,  se culmino la Via Barrio Nuevo en Pueblo Viejo - 100% , via la inmaculada 1 - 40%.
Se esta ejecutando el contrato para la rehabilitacion de la malla vial mediante el sistema de parcheo con un porcentaje de ejecucion del 30%. Se encuentra en ejecucion el contrato para los estudios y diseños de la via a Pueblo Viejo con un porcentaje de avanance del 60%</t>
  </si>
  <si>
    <t>Mujer</t>
  </si>
  <si>
    <t>Acumulado Año</t>
  </si>
  <si>
    <t>Abril 415.70 Metros Cuadrados, Mayo 393,25 Metros cuadrados,, Junio 0</t>
  </si>
  <si>
    <t>NE</t>
  </si>
  <si>
    <t xml:space="preserve">8621.92 </t>
  </si>
  <si>
    <t>Ejecutado 1er Trim 2017</t>
  </si>
  <si>
    <t>Ejecutado 2do Trim 2017</t>
  </si>
  <si>
    <t>Esta cantidad es entre estudiantes y maestros</t>
  </si>
  <si>
    <t>La feria regional del sur está programada para el 24  de mayo.</t>
  </si>
  <si>
    <t>Para los meses de junio y julio se tiene programado el intensivo de pruebas saber</t>
  </si>
  <si>
    <t>Dotación de parque infantil en la Escuela Ana Eva Escobar, Dotación instrumentos musicales en la Ana Eva Escobar.</t>
  </si>
  <si>
    <t>Tatiana Velez contratista de la Secretaría, ha realizado seguimiento a 18 instituciones Educativas oficiales y privadas del municipio.</t>
  </si>
  <si>
    <t>Orientación en habilidades adaptativas y sociales, orientación ocupacional y emprendimiento, ecología, competencia lectoescritural, competencia matemáticas, habilidades básica motrices, expresión corporal, sistemas, pintura, música, danza, deportes.</t>
  </si>
  <si>
    <t>Restaurante escolar funcionando en las 4 institucones educativas oficiales .</t>
  </si>
  <si>
    <t>210 tablets entregadas a la I.E. Concejo Municipal distribuidas entre sus sedes.</t>
  </si>
  <si>
    <t>Desarrollo del programa PILEO - Capacitación a docentes.</t>
  </si>
  <si>
    <t xml:space="preserve">Centro de iniciación y formación deportiva en la Ana Eva Escobar y en la Tulio Ospina.
Torneo extracurricular en la Ana Eva Escobar.
</t>
  </si>
  <si>
    <t>Asesorías por parte de la UAI</t>
  </si>
  <si>
    <t>25/02 Se realizó la capacitación a docentes y directivos docentes en el pimer encuentro del sector educativo
13 y 25 de marzo: Capacitación sobre modelo óptimo de escritura y lectura.</t>
  </si>
  <si>
    <t>Dotación de material bibliográfico</t>
  </si>
  <si>
    <t>3 Bibliotecas y una ludoteca</t>
  </si>
  <si>
    <t xml:space="preserve">A la fecha se presta el servicio de transporte con 20 rutas, 16 rurales y 4 urbanas  a 1038 usuarios. </t>
  </si>
  <si>
    <t>Se entregaron Kits escolares a la totalidad de estudiantes de las IEO</t>
  </si>
  <si>
    <t>5 técnicas y 6 tecnologías ofertadas para este trimestre</t>
  </si>
  <si>
    <t>Convenio con el SENA</t>
  </si>
  <si>
    <t>Número de guías Turísticos Capacitados</t>
  </si>
  <si>
    <t>Total del guías turísticos</t>
  </si>
  <si>
    <t>En este primer trimestre se han realizado  las siguientes estrategias de movilidad no motorizadas:  se reglamentó la medida de Pico y placa a partir del 01 de febrero de 2017 mediante Decreto Municipal 014 de 2017, adionalmente el municipio de La Estrella se adhirio a todos los municipios del area Metropolitana con la finalidad de restringir la movilidad vehicular en atencion a la presencia de alertas de contaminacion ambiental
Se continuo con el apoyo a las actividades deportivas del INDERE, denominadas ENCICLADAS.</t>
  </si>
  <si>
    <t>Para el primer trimestre de 2017 no se tienen contempladas capacitaciones, eventos, foros, cartillas para el uso de la bicicleta</t>
  </si>
  <si>
    <t>Se han realizado operativos con la unidad de control ambiental, mediante en vehiculo que mide la emision de gases vehiculares contaminantes del Área Metropolitana con una periodicidad de 2 dias a la semana, ademas se solicito al Area Metropolitana se estudiara la posibilidad de asignarnos un dia mas con la finalidad de realizar un mayor control, tanto en el parque automotor del municipio como a vehiculos de paso a municipios vecinos.</t>
  </si>
  <si>
    <t>Para el primer trimestre de 2017 no se tienen contempladas capacitaciones  a las empresas de transporte publico de pasajeros.</t>
  </si>
  <si>
    <t xml:space="preserve">Se han realizado los siguientes estudios técnicos: 
Estudio técnico para el cambio de sentidos viales.
Se solicito a infraestructura Departamental para la Intalacion de 3 reductores de velocidad.
</t>
  </si>
  <si>
    <t>Se realizaron campañas de sensibilización a la primera infancia a través de las instituciones educativas asentadas en la municipalidad.
Se continuo con el convenio  educativo para suministro de estudiantes en pasantía en la técnica de tránsito y transporte con las instituciones educativas, Marco Fidel Suarez y Corpointransito.
Se han realizado sensibilizaciones constantemente a conductores de motocicletas, puesto que son los mas vulnerables en las vias.
Se han hecho sensibilizaciones con algunas urbanizaciones del municipio sobre el Decreto municipal 011 de 2017, el cual prohibe el estacionamiento de vehiculos de mas de 3,5 toneladas sobre.
Se han hecho sensibilizaciones con la comunidad del barrio Bellavista con ocasion al cambio de sentidos viales que se realizarón en este barrio.</t>
  </si>
  <si>
    <t>Para el primer trimestre de 2017 no se tienen contempladas la adquisicion de suministros y dotaciones para la secretaria de transito.</t>
  </si>
  <si>
    <t>Se ha señalizado horizontalmente 10 kilómetros de tramos de vias del municipio. 
Se ha realizado la intalacion de 150 señales de tránsito de forma vertical.</t>
  </si>
  <si>
    <t>Ana Ríos</t>
  </si>
  <si>
    <t>transito tiene este de estrategias</t>
  </si>
  <si>
    <t>Se 
Se realizó capacitacion al personal de la Secretaría de Tránsito para conocer el uso de los alcohosensores, realización de pruebas de acoholemia y toda la reglamentacion vigente sobre la materia.</t>
  </si>
  <si>
    <t>Se encuentra en etapa contractual de subasta inversa presencial, con el número SI007 DE 2017 a la espera de presentación de propuestas por parte de los oferentes.</t>
  </si>
  <si>
    <t>Se le ha dado continuidad al proyecto de fotodetecciones  de órdenes de comparendo a través de ayudas técnicas y tecnológicas a los presuntos infractores de las normas de tránsito en el municipio, el cual se inicio desde el mes de septiembre de 2016 Mediante Resolución municipal número 01441.</t>
  </si>
  <si>
    <t>Para el análisis de dicho indicador, se tendrá en cuenta el convenio interadministrativo No. 10030692017 del 15 de febrero-2017 y desarrollado con la E.S.E Hospital La Estrella. Acá se han desarrollado a marzo de 2017 las actividades enfocadas a lo siguiente: 
Vacunación sin barreras 1
Jornadas de vacunación PAI 1
Monitoreo rápido de cobertura 1
Transporte de Biológico 1
Educación para la salud PAI 
Búsqueda activa comunitaria 15</t>
  </si>
  <si>
    <t xml:space="preserve">El número de usuarios asesorados sobre el Sistema de Seguridad Social en Salud durante el primer trimestre del año 2017, es de 584; de los cuales 135 usuarios fueron atendidos en el mes de enero, 151 en febrero y 298 en marzo respectivamente.
Dentro las solicitudes realizadas por los usuarios se presentaron activaciones, afiliaciones, ingreso como pobalción especial, traslados, cambios de documento, acceso a los servicios de salud donde se resolvieron en un 100% las respectivas solicitudes.
La ejecución del presente indicador va en un 25% cumpliendose de esta forma la meta programada.  </t>
  </si>
  <si>
    <t>Durante el primer trimestre del año 2017, la gestión en la adminsitración de la base de datos se realiza acorde a la meta programada desde el área, es decir, según calificacion realizada por la Secretaria Seccional de Salud y Protección Social de Antioquia, para cumplimiento de tal fin la gestión en la adminsitración de la base de datos del régimen subsidiado, recibio una calificación a marzo del 93%.
Dento de los objetivos implementados por los entes de control para gestión y administración por parte del municipio,  se encuentran los reportes de los respectivos archivos dentro de las fechas establecidas, gestión a duplicidades, fallecidos,  inconsistencias con el documento, entre otros.</t>
  </si>
  <si>
    <t>En el área Maná para el primer trimestre se realizan actividades tales como:
• Usuarios inscritos nuevos: 112 usuarios nuevos que cumplen con todos los requisitos de ingreso.       
• Puntos de distribución del complemento Mana Infantil nuevos: 4 (San Agustín, El llano, Juan XXIII, Bermejala), para un total de 8 puntos de distribución.                     
• Personas atendidas: 192 usuarios que se les atendió solucionándoles sus inquietudes.         
• Número de intervenciones psicosociales: 2 familias en intervención psicosocial en buenos hábitos de crianza y desarrollo del menor.
• Número de actualizaciones bases de datos: 2 actualizaciones a las bases de datos para el óptimo funcionamiento del programa Mana Infantil.
• Número de población desplazada atendida: 10 usuarios en condición de desplazadas que se les atendió solucionándoles sus inquietudes.
• Número de población discapacitada atendida: 1 usuario en condición de discapacidad que se le atendió solucionándole sus inquietudes.</t>
  </si>
  <si>
    <t>Para el análisis de dicho indicador, se tendrá en cuenta el convenio interadministrativo No. 10030792017 del 15 de marzo-2017, desarrollado con la E.S.E Hospital La Estrella. Cuyo objeto contractual es: “Intervención integral a 2600 familias del municipio en marco de la Estrategia Atención Primaria en Salud y la articulación al plan decenal salud pública 2017”.</t>
  </si>
  <si>
    <t>Desde el área de Salud Pública a marzo de 2017, se realiza: educación, vigilancia y fortalecimiento a las acciones de salud mental con 9 talleres en salud mental y convivencia, los cuales fueron enfocados en población estudiantil, escuelas de padres y cuidadores de discapacidad.
Con el programa de salud mental y adicciones a corte marzaode 2017, se han realizado:
24 Sesiones de psicología  
18 Visitas domiciliarias
9 Sesiones de psiquiatría
52 Asesorías profesionales
38 Taller – capacitación</t>
  </si>
  <si>
    <t xml:space="preserve">Para el análisis de dicho indicador,  se tendrá en cuenta el convenio interadministrativo Nro 10030792017 del 15 de marzo-2017, desarrollado con la E.S.E Hospital La Estrella. Cuyo objeto contractual es: “Intervención integral a 2600 familias del municipio en marco de la Estrategia Atención Primaria en Salud y la articulación al plan decenal salud publica 2017 ”. </t>
  </si>
  <si>
    <t>Acorde a con los reportes al sistema de información en salud a marzo de 2017 se han realizado:
12 semanas epidemiológicas reportadas a la Gobernación de Antioquia.
113 eventos entregados a los encargados para la vigilancia epidemiológica, eventos tales como:  rábica, dengue, muerte perinatal, bajo peso al nacer, intento de suicidio, violencia de género, morbilidad materna y VIH.
2 semanas de enero con el reporte oportuno de lesionados por pólvora.
6 informes de Búsqueda Activa Institucional de enfermedades transmisibles, no transmisible, mujeres en edad fértil y muerte perinatal en los meses de enero y febrero.  
Reportes de SITB (I trimestre).
Reportes de SIANISEP (2 reportes).
1 se recibe asesoría y asistencia técnica de tuberculosis y lepra por parte de la Gobernación de Antioquia.
1 informe COAI Y PAS 2017
1 informe de PAS 2016 
2 informes de RIPS de la ESE Hospital La Estrella 
2 informes de información de defunciones a las áreas de aseguramiento en salud y discapacidad.2 informes para la certificación de salud 2016.
1 informe de bajo peso al nacer para la mesa de infancia en el mes de febrero.</t>
  </si>
  <si>
    <t>Desde el área de Nutrición se han realizado a marzo de 2017:
Se entregaron 113.450 desayunos mejorados y 83.600 almuerzos entre enero y marzo de 2017.
Se contrataron 32 manipuladoras de alimentos, 1 personal de apoyo administrativo y 1 nutricionista dietista.
Se realizaron 40 visitas de supervisión a las unidades aplicativas donde se implementa el PAE.
Se crearon 11 comités de alimentación escolar en cada unidad aplicativa. 
Se realizó la conformación del comité de veeduría ciudadana al PAE. 
Se realizaron 10 visitas de supervisión al proveedor de alimentos.
Se han brindado 18 talleres educativos sobre alimentación saludable a los padres de familia de los hijos participantes del PAE.
Se han realizado 16 talleres educativos a las madres gestantes y lactantes</t>
  </si>
  <si>
    <t>Desde el área de salud pública a marzo de 2017, se han realizado 2 talleres en prevención del consumo de sustancias psicoactivas con escuelas de padres.
Con el programa de salud mental y adicciones a corte marzo de 2017, se han realizado:
32 Tratamientos de rehabilitación ambulatoria
8Tratamientos de rehabilitación residencial
24 Sesiones de psicología 
18 Visitas domiciliarias
9 Sesiones de psiquiatría
26 Grupo de apoyo para familias (por familia)
52 Asesorías profesionales
38 Taller – capacitación</t>
  </si>
  <si>
    <t>En el área de Saneamiento, para el primer trimestre de 2017 se han realizado: 
187 Visitas de control de los factores de riesgo de los establecimientos relacionados con el consumo (Avance 16%). 
1 Actualización del reporte de RH1 y 1 índice de infestación larvaria
650 Esterilizaciones, vacunaciones, atenciones veterinarias (Avance 12%).
300 personas participando en campañas de sensibilización de la tenencia responsable (Avance 8%)
25 % Atención a los caninos del programa ARCA (Cuidado, limpieza, recepciones y adopciones)
10 % Consolidado de las acciones relaciones con IVC de la zoonosis</t>
  </si>
  <si>
    <t>Se tiene proyectado la elaboración del Plan de Auditoria para el Mejoramiento de la Calidad en Salud - PAMEC, y la Actualización del Análisis de Situación de Salud - ASIS 2017. Estas son 2 actividades que deben cumplirse al final del año, por ahora se cuenta con la formulación del proyecto delPAMEC, ya radicado y viabilizado por el banco de programas y proyectos de inversión municipal.</t>
  </si>
  <si>
    <t xml:space="preserve">La Política Pública de Adulto Mayor se tiene proyectada para el final del cuatrienio 2016-2019. 
A marzo de 2017, desde el área de Gerontología se han desarrollado actividades tales como: 
528 actividades de mantenimiento físico
100 talleres educativos
144 talleres ocupacionales
51 actividades recreativos
22 acciones lúdicas
1 cabildo de adulto mayor (elegido y posesionado)
776 atenciones a usuarios pertenecientes al programa de Colombia mayor
60 intervenciones extramurales (veredas el Llano, San Isidro, Peñas Blancas, La Raya), así como las intervenciones en las sedes principales: cabecera y la Tablaza. Recursos de la Estampilla de adulto mayor y recurso de la SSSA.
</t>
  </si>
  <si>
    <t>En el área de infancia y adolescencia a corte de marzo de 2017, se han realizados:
2 sesiones de Mesa de Infancia y Adolescencia
1 sesión de Comité de política social
352 cupos en los centros de desarrollo infantil
2 capacitaciones en CDI de las rutas de atención integral, beneficiando a 69 padres de familia
352 niños y niñas beneficiados de los exámenes médicos realizados por el municipio en convenio con la ESE hospital La Estrella, 206 niños y niñas pertenecientes a los centros de desarrollo infantil beneficiados de toma de medidas (peso, talla, perímetro cefálico) por estudiantes de la Universidad pontificia bolivariana.</t>
  </si>
  <si>
    <t>A marzo de 2017, al área de víctimas y desplazados ha realizado:                          Atención a público: 225 personas
Novedades: 45 personas</t>
  </si>
  <si>
    <t>ACCIONES REALIZADAS EN EL ÁREA DE DISCPACIDAD A MARZO 30 DE 2017
34 Intervenciones a la  población con discapacidad  y sus cuidadores en asesorías socio familiares
17 Préstamo de ayudas técnicas
1 Operar el comité municipal de discapacidad
45 Caracterizar y validar los registros de las personas con discapacidad del municipio
25 Mejorar los estilos de vida de la población con discapacidad para generar hábitos de vida saludable
12 Enseñar la lenguaje de señas a la población con discapacidad auditiva y sus familias
37 Implementar un proceso integral de inclusión de la poblacion con discapacidad y sus cuidadores                  
atraves de expresiones culturales, proyección e introducción en Arte Terapia en el Municipio de La Estrella.
1 Participacion en los domingos comunitarios realizados por la Alcaldia de La Estrella.
8 Inclusiones laborales de Personas con Discapacidad.</t>
  </si>
  <si>
    <t xml:space="preserve">Hasta el mes de marzo se han caracterizado 62 jóvenes, de estos 33 son mujeres y 28 hombres de los cuales 6 pertenecen a la comunidad LGTBI. Se está interviniendo 1 grupo de madres Gestantes con un total de 23 jóvenes, se han realizado acciones propias del programa a 278 jóvenes de los cuales 143 son mujeres y 159 hombres. Se han identificado 30 grupos Organizados y la conformación de un grupo juvenil en el sector de la Bermejala, se han visitado las instituciones educativas en conjunto con salud pública para realizar trabajos en salud mental abordando temas delicados y que están afectando la población joven como el suicidio, y la drogadicción y el manejo de emociones con un total de 159 estudiantes. Actualmente hay alrededor de 350 jóvenes asistiendo a la casa de juventud donde van cerca de 120 jóvenes diariamente a recibir clases de baile por parte de jóvenes líderes del municipio. Se han realizado dos salidas pedagógicas al parque de las Aguas donde han participado 60 jóvenes a la fecha, ya que se hizo una gestión de 940 entradas distribuidas en diferentes fechas del año. </t>
  </si>
  <si>
    <t>Se atiende a través de los diferentes programas sociales de la Secretaria tales como Más Familias en Acción, discapacitados, victimas, aseguramiento en salud, seguridad alimentaria, Maná entre otros programas adscritos a la dependencia que acoge a toda la población vulnerable del municipio. Algunas de estas acciones para el primer trimestre son: 16 talleres educativos a las madres gestantes y lactantes. 2 talleres en prevención del consumo de sustancias psicoactivas con escuelas de padres. 87 procesos de actualización escolar, novedades, traslados, cambios de IPS, este proceso se realiza con la presencia de la madre o el padre titular.</t>
  </si>
  <si>
    <t xml:space="preserve">A marzo, se cuenta con 4 cogestores inicialmente y 1 coordinadora local. Las cogestoras inicialmente realizan una caracterización a 125 nuevas familias con las cuales se realiza una inscripción y se firma un acuerdo de corresponsabilidad. para cada familia se realizan 4 acompañamientos en este trimestre lo cual da un total de 500 acompañamientos en este periodo de 2017. El programa, de la  misma manera realiza 1 acompañamiento social al proyecto de vivienda Villas de Ensueño, asistiendo de manera oportuna a las reuniones de la mesa de vivienda; siendo partícipe de las acciones tomadas dentro de este comité liderado por la Secretaría de Obra Pública del Municipio. Se reconoce que el programa RED UNIDOS se encuentra liderado desde el nivel nacional, lo que realizamos a nivel local es el acompañamiento de diferentes acciones y actualización de diferentes rutas de atención. lo que permite una atención a estas familias desde diferentes Areas de atención. </t>
  </si>
  <si>
    <t>El área de Víctimas y Desplazados del Municipio reporta a marzo de 2017:
Reuniones con la comunidad: 3 reuniones que contaron con la asistencia de 133 personas.
Comité de Territorial de Justicia Transicional: 1 extraordinario.
Solicitud de Plataformas: 4 plataformas (Vivanto, Rusicst, Sigo, Tablero PAT).
Subsidiariedad: 2 solicitudes con 10 familias beneficiadas.</t>
  </si>
  <si>
    <t>El programa MAS FAMILIAS EN ACCIÓN, Es un programa del orden Nacional en el cual el municipio realiza 1 convenio interadministrativo para la realización de algunas actividades que están estipuladas en el POA del Programa. De estas actividades se han realizado en este trimestre a corte marzo de 2017:
• Proceso de Verificación en salud y educación cumpliendo los lineamientos del programa MFA los cuales se realizan en la respectiva plataforma del SIFA (Sistema de Información de Familias en Acción) las cuales este trimestre se realizó 66 de salud y 1.126 de educación.
• Realizar el proceso de Actualización escolar, novedades, traslados, cambios de IPS, este proceso se realiza con la presencia de la madre o el padre titular el cual se debe realizar directamente en las oficinas de la alcaldía ya que deben aportar documentos soportes para la realización de dicho trámite. En este trimestre se han realizado 87. 
• Apoyar con el proceso de inscripción a desplazados. Al mes de febrero se entregaron a la regional 16 preinscripciones. En el momento se encuentran cerradas las inscripciones por orden del nivel nacional.
•  Actualizar de manera permanente la base de datos del Área de acuerdo al Sistema de información Básica familiar. hasta el momento se han realizado 235 actualizaciones. 
• Realizar atención a usuarios, para este trimestre se han atendido 534 usuarios.</t>
  </si>
  <si>
    <t>A corte de marzo de 2017, en la Agencia Pública de Empleo se ha realizado:
38 usuarios colocados en el primer trimestre de 2017.
429 oferentes siderenses inscritos con hoja de vida completa.
Acciones realizadas para cumplir con el indicador: 18 Nuevas Empresas Registradas, 456 vacantes gestionadas, 123 personas orientadas en talleres grupales, 43 usuarios atendidos en entrevistas individuales para perfilación de su hoja de vida, 30 personas con proceso de formación certificado (48 Horas) de Marketin Personal en Alianza con la CCF Comfenalco Antioquia.</t>
  </si>
  <si>
    <t>Con la gestión del primer trimestre de la Agencia Pública de Empleo, se logra la Alianza con la  empresa DESPERDICIOS DE COLOMBIA SAS, para la inserción laboral de 8 personas sordas en el cargo de operarios de producción.</t>
  </si>
  <si>
    <t>Con la gestión del primer trimestre de la Agencia Pública de Empleo, se hace 1 OTRO SI a la Alianza de colaboración Nº20160689 entre la CCF Comfenalco Antioquia, y el Municipio de La Estrella con el objeto de "Desarrollar acciones de politicas activas y pasivas de mitigación del desempleo para promover que los habitantes del Municipio de La Estrella ingresen al mercado laboral. Por medio de los beneficios de protección al cesante, la capacitación para la empleabilidad y los servicios de gestión y colocación de empleo."</t>
  </si>
  <si>
    <t xml:space="preserve">A la fecha se tienen activas las personerias de 40 JAC. </t>
  </si>
  <si>
    <t>Se ha actualizado la información de  43 organismos comunales, Consejo de Participación Ciudadana, Cabildo del  Adulto Adlto Mayor, Veeduria Mujeres Violeta, Veeduria Plan de Desarrollo, Asociación de Victimas, Escuela de Formación Ciudadana, Mesa Mujer La Estrella, Consejo Territorial de Planeación, Asociación de Comerciantes.</t>
  </si>
  <si>
    <t>1 actividad de socialización con la Escuela de Formación y la ASOCOMUNAL sobre el proceso que se debe llevar para ajustar el Consejo Municipal de Particpación Ciudadana a la Ley 1757 de 2015.</t>
  </si>
  <si>
    <t>Esta en proceso de ejecucion el  contrato para lps estudios, diseños y obras para la ampliacion de la I.E. Consejo Municipal, se cuenta con un avance del 5%</t>
  </si>
  <si>
    <t>Esta en proceso de selección del contratista mediante la licitaciojn publica No.002 de 2017 para el mejoramiento locativo del centro de salud de tablaza.</t>
  </si>
  <si>
    <t>Se dicto capacitaciones para vivir en propiedad horizontal en el proyecto de vivienda de la Ferreria, con la ayuda del Sena. Encuentas  en vivienda gratis para establecer el nivel socio-cultural.
Capacitaciones a la comunidad para el programm de vivienda nueva 2016-2019</t>
  </si>
  <si>
    <t>Se inicio con el programa de vivienda con dos proyectos: Torre Miraflores 60 subsidios en especie y el proyecto en el sector de la Carrera 55 con 72 susbsidios en dinero y en especie</t>
  </si>
  <si>
    <t>Actualmente se adelanta la gestion para reubicar dos familias contenidas en dos fallos de acciones populares contra el municipio</t>
  </si>
  <si>
    <t>Actualmente se adelanta la gestion ante VIVA para el mejoramiento de 200 fachadas y 100 viviendas con enfasis en salubridad (baños y/o cocinas)</t>
  </si>
  <si>
    <t>En este trimestre no se priorizo estan para vigencias posteriores</t>
  </si>
  <si>
    <t>Esta en ejecucion  el contrato de obra para la adecuacion de la inspeccion y la comisaria de tablaza, según contrato No. 
09061582016, de igual manera se inicio el contrato de interventoria No.cmc 012 de 2016, con un avance de ejecucion del 90%.
Se suscribieron los contratos de obra No.  09061862016 y de interventoria No.   09111902016 para la construccion del nuevo comando, estan en ejecucion con un avance de obra de 15%</t>
  </si>
  <si>
    <t xml:space="preserve">Mejoramiento a los escenarios deportivos y recreativos </t>
  </si>
  <si>
    <t>Se inicio el contato para la construccion del parque ludico, recreatico, deportivo y cultural de la cabecera, según contrato No.09061712016, se encuentra en un avance de ejecucion del 15%</t>
  </si>
  <si>
    <t>Ya se inicio el contrato de obra para la adecuacion de la casa de la cultura de tablaza, según contrato No. 
09061582016, de igual manera se inicio el contrato de interventoria No.cmc 012 de 2016, con un avance de ejecucion del 90%</t>
  </si>
  <si>
    <t>Se suscribio el convenio con Corantioquia para posos septicos</t>
  </si>
  <si>
    <t>Se encuentra en etapa de estudios previos la intervencion para el mejoramiento de tres sistemas de tratamiento de agua en La Culebra, La Tablacita, San José</t>
  </si>
  <si>
    <t>Se ha realizado con personal operativo (mantenimientos de instalaciones hidrosanitarias en algunas IE, adecuaciones en las instalaciones de la Secretaria de La Mujer)</t>
  </si>
  <si>
    <t>Se encuentran en estudios previos el mejoramiento de andenes en la calle del tiro y en la Calle 83Sur (Zancibar)
Se ejecutaron 190 metros de anden en la calle del tiro por parte de las contructoras que adelantan proyectos de vivienda privados como parte de sus obligaciones urbanisticas</t>
  </si>
  <si>
    <t>Se encuentran en ejecucion contratos para intervenir la via san miguel la esperanza y la ampliacion de un tramo de via en la calle 77 sur, ambos estan en etapa de preconstruccion.
Se esta interviniendo la via La Cuchilla en Pueblo Viejo- 95%, Un tramo de via en La Bermejala - 100%, Via Caquetá -15% Compensacion Urbanistica, Via Barrio Nuevo en Pueblo Viejo - 15% compensacion urbanistica, Via tramo Sector Colegio Luis Amigó - 100%</t>
  </si>
  <si>
    <t>Se tiene programada la auditoria del Icontec en el segundo semestre, por lo tanto continuamos con la certificacion de calidad.</t>
  </si>
  <si>
    <t>En el momento se esta cotizando este software. 0</t>
  </si>
  <si>
    <t>En el mes de marzo se recibio por donaciòn un microfono. 0,2</t>
  </si>
  <si>
    <t xml:space="preserve">1. Rendición de cuentas: 3 
San Isidro
Aso comunal
Concejo
2. Eventos: 64 (los mas representativos)
Acompañamiento a pensionados
Congreso Técnico del vacacional de Futbol 2017
Capacitación Nuevo Código Nacional de Policía y Convivencia
Capacitación y Recreación Área Metropolitana "Manejo de Residuos"
Entregas de Kits
Cabildo Abierto
Entrega de uniformes Nocturno
Inauguración Casa para la Educación
Reunión con expersonaeros Estudiantiles
Convocatoria persones 2017
Encuentro Departamental de Personeros
Domingo Comunitario
Capacitación Centro de Empleo
Entrega de Uniformes Sabatinos
Caminata contra la utilización de niños, niñas y jóvenes
Asamblea Villas de Ensueño
Nocturno poético
Feria Artesanal
Presentación de los nuevos proyectos de vivienda
Enciclada
Entrega de formularios vivienda subsidiada
Cardinal Programas de Adiciones
Campañas de Manejo de Residuos Solidos
Inauguración cancha de futbol El Dorado
Celebración mes de la MUJER
Feria de Empleo
Mesa de victimas
Foro Ambiental
3. Free Prees (Radio y TV): 62
Tele Medellín Noticias sobre El Romeral
Tele Medellín Cabildo Abierto
Blud Radio Entrevista Alcalde, Infraestructura
Noticias Tele Medellín Inauguración Casa para la Educación
Noticias Teleantioquia, entrega de formularios para vivienda subsidiada
Cosmovisión (nos cogió la noche)
Telemedellin entrevista alcalde 
Free Prees (Prensa escrita y virtual)
Revista mi Guía Turística
Minuto 30
Qhubo
El Colombiano
¿Revista Why?
Ciudad Sur
El Mundo
4. Alcaldias en mi barrio: 0. En el momento del cierre del trimestre no se habia realizado la contratacion para el desarrollo del programa.
</t>
  </si>
  <si>
    <t>No se realizo ninguna Alcaldia en Mi Barrio, en el mes de marzo se empieza la contratación. 0</t>
  </si>
  <si>
    <t>porcentaje de cumplimiento en el año 2016 es de 67,3 (resultado obtenido del IGA)</t>
  </si>
  <si>
    <t>Total: 3
Febrero: Comunidad San Isidro y Asocomunal.
Marzo: Rendición de Cuentas Concejo.</t>
  </si>
  <si>
    <t>se han adelantado los siguientes proyectos Compra de vehiculo y motocicletas para la policia y ejercito nacional, reparación de fibra optica de camaras de seguridad, mantenimiento del parque automotor de la Policia y Ejercito, sumistro de combustible para el parque automotor de la Policia Nacional y Ejercito, convenio interadministrativos para Policias Bachilleres, arrendamientos de inmuebles para el funcionamiento de la oficina de alerta temprana de la Fiscalía y Puesto de Control del Ejercito Nacional, mantenimiento de las camaras de seguridad CCTV</t>
  </si>
  <si>
    <t>en el momento se mantienen los mismos medio de comunicación para el acceso de la comunidad con la Policia Nacional</t>
  </si>
  <si>
    <t>no se han realizado encuestas a la comunidad, pero se han podido indentificar sector de la jurisdicción donde la percepción de seguridad se encuentra baja, toda vez que se han incrementado los hurtos y los problemas de convivencia ciudadana.</t>
  </si>
  <si>
    <t>32 camaras de vigilancia, 5 cuadrantes de policia,  4 consejos de seguridad, 2 reuniones de vigilancia de eventos masivos, 02 grupos primarios, 4 mesas de trabajo de seguridad, 04 charlas de sensibilización del Nuevo Código de Policia a la comunidad, comerciantes, empleados de la Administración Municipal y Contratistas, industriales, iglesias, colegios.</t>
  </si>
  <si>
    <t>en el momento se esta adelantando el proceso contratual para la compra de 10 motocicletas para la policia y el ejercito nacional. Y una camioneta para la policia nacional</t>
  </si>
  <si>
    <t>charla de sensibilización del Nuevo Código de Policia y charla sobre el post conflicto</t>
  </si>
  <si>
    <t>en el momento no se han incrementado los canales de comunicación con la Policia Nacional y el Ejercito. Se aumetaron las camaras de vigilancia en 5 mas para 32</t>
  </si>
  <si>
    <t>Si bien hasta la fecha no se han realizado programas para la disminucion y prevecion del consumo de drogas, alcohol y sustancias psicoactivas , si se han remitido a las personas que lo requieren a programas como: ISP que coordina el municipio de la Estrella, Sin Fronteras y atencion desde su EPS o SISBEN. La Comisaría de Familia Cabecera ha realizado 10 talleres de prevencion y promoción, tiene trabajo articulado con el Convenio Cadynal de salud mental y adicciones.</t>
  </si>
  <si>
    <t xml:space="preserve">Número de convenios con los frentes de seguridad </t>
  </si>
  <si>
    <t>Convenio de cooperación entre el municipio de La Estrella (Antioquia) y la Registraduría Municipal del Estado civil en La Estrella (Antioquia). Convenio de cooperación celebrado entre el instituto de medicina legal y ciencias forenses y el municipio de la estrella.Convenio de cooperación celebrado entre la Fiscalía General de la Nación subdirección de apoyo a la gestión seccional Antioquia y el Municipio de La Estrella. Convenio interadministrativo entre la Policia Nacional y el Municipio de La Estrella para la disposición de 20 auxiliares bachilleres en el desempeño de funciones primarias para la seguridad</t>
  </si>
  <si>
    <t>Comisaría de Familia La Tablaza dos talleres, uno desde el area de trabajo social en el CDI de la Tablaza  y otro por el area de psicologia en la institucion educativa San Jose. La Comisaría de Familia Cabecera realizo registro pedagogico con el acompañamiento de la Policia Nacional -Infancia y Adolescencia, Personería, Secretarías de Educación y Gobierno en el Colegio Divino Salvador . Igualmente capacitación a los padres de los CDI del Municipio sobre las funciones de la Comisaría de Familia</t>
  </si>
  <si>
    <t xml:space="preserve">Formulación y estructuración de Plan Integral de Seguridad y Convivencia Ciudadana . La Inspección de Policia Cabecera ha celebrado 47  actas de medición policiva y audiencias de conciliación </t>
  </si>
  <si>
    <t>La Inspección de Policia de La Cabecera DEBE CORREGIRSE, CON LA ENTRADA EN VIGENCIA DE LA LEY 1801 DEL 2016 EL TERMINO YA NO ES EL DE "CONTRAVENCIONES", SINO DE "COMPORTAMIENTOS CONTRARIOS A LA CONVIVENCIA</t>
  </si>
  <si>
    <t xml:space="preserve">charla de sensibilización del Nuevo Código de Policia, actividad de acercamiento Policia Nacional, Secretaría de Gobierno y dependencias adscritas Sector Urbanización Villas de Ensueño; entrega de volantes informativos sobre el nuevo Codigo de Policia . </t>
  </si>
  <si>
    <t>86 casos recibidos en la Comisaría de Familia de La Tablaza se han adelantado 13  procesos de restablecimiento de derechos, se adelantaron 41  procesos de verificacion, y 32 conciliaciones de alimentos a favor de los menores. Comisaría de Familia Cabecera 04  procesos administrativos de restablecimientos de derechos a favor de los NNA</t>
  </si>
  <si>
    <t>En la Comisaría de Familia de La Tablaza se han atendido 470 personas. Comisaría de Familia Cabecera ha atendido 445 personas en atención sicosocial</t>
  </si>
  <si>
    <t>0% Inspección de Policia Cabecera LA LEY 746 DEL 2002 FUE DEROGADA POR LOS ART. 124 a 128 DE LA LEY 1801 DEL 2016</t>
  </si>
  <si>
    <t>Las Actividades de resocialización se desarrollaron con el fin de atender la población en situación de detención intramural. Incluyeron, torneos deportivos, taller con psicólogo, atención profesional en psiquiatría , acompañamiento y charlas de grupos de oración, entre otros.</t>
  </si>
  <si>
    <t>Se realizan capacitacciones  en los colegios para la entrega de material a los recicladores del Municipio, Se realizan sensibilizaciones en los barios puerta a puerta para fortalecer el reciclaje y se visitan las epresas del Municipio para la entrega de el material reciclje.</t>
  </si>
  <si>
    <t>Se esta en el proceso de visualizacion y establecimiento de dichas rutas. Buscando la alinza con otros actores ambientales importantes, tales como Comfama, y mesa ambiental municipal</t>
  </si>
  <si>
    <t>Para este añ 2017 no esta establecida la implementacion de dcha ruta turistica</t>
  </si>
  <si>
    <t>Este valor corresponde a empresas industriales y a fuentes fijas. Para fuentes moviles no se logro consolidad la informacion de control a fuentes moviles relizados por la secretari de transito en asocio co el area metropolitana del valle de aburra. Estos ultimos seran consolidades en el informe correspondiente al segundo trimestre del año 2017 (abril-mayo y junio).</t>
  </si>
  <si>
    <t>Se ejecuto por parte de la secretaria de planeacion el convenio N° 774 de 2016, adelantado en cofinanciacion con el area metropolitana del valle de aburrá. Convenio denominado " Realizar actividades de educacion ambiental para la consolidacion de la cultura ambiental frente al cuidado de los recursos naturales del municipio de la estrella.</t>
  </si>
  <si>
    <t>Dentro de la ejecucion del convenio N° 774 de 2016, se realizo un total de 37 capacitaciones a juntas de accion comunal y empress del sector industrial localizadas en jurisdiccion del municipio de la estrella.</t>
  </si>
  <si>
    <t>Se tiene el crtificado de viabilidad con fecha de expedicion 8 de julio de 2016, por un valor de $ 140.000.000, para el Plan Integral de ordenamiento de microcuenca "PIOM" de la quebrada La Ospina del Municipio de La Estrella Antioquia 2016.</t>
  </si>
  <si>
    <t>En este periodo no se establecieron nuevos convenios de limpieza de quebradas. Se esta aun dndo cumplimiento y desarrollo al convenio de limpieza de 15 quebradas urbanas, adelantado en cofinanciacion entre el municipio de la estrella y el area metropolitana del valle de aburra. Para el mes de abril se realizo convenio de limpieza para la quebrada denominaa miraflores.</t>
  </si>
  <si>
    <t xml:space="preserve">2000 de estos individuos arboreos fueron entregados de maner personal a </t>
  </si>
  <si>
    <t>Para este año no se tiene prevista la creacione implementacion del proyecto de declaracion de areas libres e fauna silvestre. No obstate ya se ha dado inicio a la creacion del banco de proyectos correspondiente.</t>
  </si>
  <si>
    <t>Aun no se ha logrado la adquisicion de ningun predio para la conservacion del recurso hidrico, no obstante ya se ha entregadoo toda la informcion correspondiente de dos predios previstos a adquirirse (El Billar y Miraflores), en cofinanciacion con la secretaria de medio ambiente del departamento (gobernacion) y el area metropolitana del valle de aburra (AMVA).</t>
  </si>
  <si>
    <t xml:space="preserve">Esta previsto adelantar campañas de promocion en el uso de energias alternativas en el transcurso de este año 2017. </t>
  </si>
  <si>
    <t>Estas sensibilizacione se realizaron dentro del desarrollo del proyecto de limpieza y proteccion del cauce y areas de retiro de la quebrada "La Culebra", adelantado en convenio entre el municipio de la estrella y CORANTIOQUIA.</t>
  </si>
  <si>
    <t>Para este año no esta previsto adelantarse el proyecto en mencion. Se estan adelantando consultas y estableciendo contactos para buscar desarrollar un proyecto que apunte  dicho aspecto de uso eficiente de energia.</t>
  </si>
  <si>
    <t>Programadas a partir del mes de mayo de la vigencia, habida cuenta, para implementar las nuevas directrices del DNP.</t>
  </si>
  <si>
    <t>Se iniciara a partir del mes de abril, la implementacion de las herramientas MGA-WEB y SUIFP-TERRITORIO, lo cual permitira realizar el seguimiento a los programas y proyectos de inversion municipal.</t>
  </si>
  <si>
    <t>Se instalaron 8 sistemas grandes a cambio de individuales que tienen una cobertura aproximada de 60 familas, con esto se da cumplimiento al 100% de la meta</t>
  </si>
  <si>
    <t>En el año 2017 se realizara le formulacion y la ejecucion en los años posteriores</t>
  </si>
  <si>
    <t>En recicleje a: el Colegio el Concejo, corporesiderense y a las mesas ambientales</t>
  </si>
  <si>
    <t>Se realizaron 3 capacitaciones grandes que cubren las 10 programadas a los representantes de las familias para la operación y mantenimiento de los sistemas septicos instalados que corresponde al 100% de las personas beneficiarias</t>
  </si>
  <si>
    <t xml:space="preserve">En el perido no se realizaron contruccion o reposicion de acuductos </t>
  </si>
  <si>
    <t xml:space="preserve">En el sector del Colegio luis Amigo </t>
  </si>
  <si>
    <t>8 CAMARA DE COMERCIO,6 AREA METROPOLITANA.</t>
  </si>
  <si>
    <t>C/C ABURRA SUR,AREA METROPOLITANA,CREARCCOOP,COBELEN</t>
  </si>
  <si>
    <t>Sectores de barrio escobar, sector la raya</t>
  </si>
  <si>
    <t xml:space="preserve">Capacitacion al grupo cuida del barrio el Pedrero  en vulnerabilidad , rutas de evacuacion  uso eficiente del agua </t>
  </si>
  <si>
    <t>20 visitas  de monitoreo a los sectores de Inmaculada no 01y 02 Tablacita, el  Guayabo ,Sagrada Familia, Pueblo Viejo. La sistematizacion de los datos esta en proceso de construccion. La atencion al publico es permanente. Las ayudas humanitarias y los albergues no se han realizado porque a la fecha no se han presentado eventos que ameriten entrega de las mismas.</t>
  </si>
  <si>
    <t>Capacitacion  a los Secretario de despacho en estrategias de respuesta  municipal</t>
  </si>
  <si>
    <t>Enero 244,96 metros cuadrados
Febrero 633 metros cuadrados
Marzo 1580,97 metros cuadrados Total: 2458,93</t>
  </si>
  <si>
    <t>Actualmente se hace acompañamiento con asistencia tecnica a las huertas existentes y nuevas por establecer, se hace de igual forma acompañamiento a las 19 huertas seleccionadas para participar del programa Eco-Huertas Hogares Ecologicos del Area Metropolitana y Corantioquia con el técnico y los auditores encargados del programa, ya que a la fecha no se han adquirido insumos agricolas para el trabajo con las huertas existentes.</t>
  </si>
  <si>
    <t>No se ha asistido ni programado este evento en el 1er trimestre</t>
  </si>
  <si>
    <t>Se mantiene el seguimiento al Plan de Desarrollo trimestralmente, por con siguiente son 4 seguimientos al año, se realizo 1 en el trmentre mencionado</t>
  </si>
  <si>
    <t>Capacitacionen la Hacienda la extremadura (Sabaneta) programada por la Gobernacion de Antioquia, la Secretaria de productividad y competitividad , dirrecion de turismo, el dia 31 de marzo de 2017</t>
  </si>
  <si>
    <t>Capacidad</t>
  </si>
  <si>
    <t>1.1.1</t>
  </si>
  <si>
    <t>Estímulos, incentivos y Fomento de la investigación, innovación y renovación pedagógica en las instituciones educativas oficiales</t>
  </si>
  <si>
    <t>1.1.2</t>
  </si>
  <si>
    <t>Calidad educativa con pertinencia y competencia mejor educación para todos</t>
  </si>
  <si>
    <t>1.1.3</t>
  </si>
  <si>
    <t>1.1.4</t>
  </si>
  <si>
    <t>1.1.5</t>
  </si>
  <si>
    <t>1.1.6</t>
  </si>
  <si>
    <t>1.1.7</t>
  </si>
  <si>
    <t>Reducir el nivel de analfabetismo en La Estrella todos leemos</t>
  </si>
  <si>
    <t>1.1.8</t>
  </si>
  <si>
    <t>Actividades extracurriculares deportivas, culturales, artísticas, cívicas y lúdicas para la construcción de una educación integral</t>
  </si>
  <si>
    <t>1.1.9</t>
  </si>
  <si>
    <t>1.1.10</t>
  </si>
  <si>
    <t>1.1.11</t>
  </si>
  <si>
    <t>Infraestructura educativa para la calidad</t>
  </si>
  <si>
    <t>1.1.12</t>
  </si>
  <si>
    <t>1.1.13</t>
  </si>
  <si>
    <t>Dotación y fortalecimiento de los servicios bibliotecarios para el fomento de la lectura, la accesibilidad ciudadana a la información, el conocimiento, la cultura y la lúdica.</t>
  </si>
  <si>
    <t>1.2.1</t>
  </si>
  <si>
    <t>Infraestructura para el mejoramiento de ambientes de aprendizaje</t>
  </si>
  <si>
    <t>1.2.2</t>
  </si>
  <si>
    <t>1.2.3</t>
  </si>
  <si>
    <t>1.2.4</t>
  </si>
  <si>
    <t>1.2.5</t>
  </si>
  <si>
    <t>Cátedra municipal amor por la estrella cátedra de paz</t>
  </si>
  <si>
    <t>1.2.6</t>
  </si>
  <si>
    <t>1.3.1</t>
  </si>
  <si>
    <t>1.3.2</t>
  </si>
  <si>
    <t>1.3.3</t>
  </si>
  <si>
    <t>1.3.4</t>
  </si>
  <si>
    <t>1.3.5</t>
  </si>
  <si>
    <t>1.3.6</t>
  </si>
  <si>
    <t>1.3.7</t>
  </si>
  <si>
    <t>Fortalecimiento de la autoridad sanitaria</t>
  </si>
  <si>
    <t>1.3.8</t>
  </si>
  <si>
    <t>1.3.9</t>
  </si>
  <si>
    <t>1.3.10</t>
  </si>
  <si>
    <t>1.3.11</t>
  </si>
  <si>
    <t>1.3.12</t>
  </si>
  <si>
    <t>1.4.1</t>
  </si>
  <si>
    <t>1.4.2</t>
  </si>
  <si>
    <t>1.4.3</t>
  </si>
  <si>
    <t>Gestión y subsidios para la construcción de vivienda de interés social urbano y rural</t>
  </si>
  <si>
    <t>1.4.4</t>
  </si>
  <si>
    <t>1.4.5</t>
  </si>
  <si>
    <t>1.4.6</t>
  </si>
  <si>
    <t>1.4.7</t>
  </si>
  <si>
    <t>Legalización y reconocimiento de vivienda para los Siderenses</t>
  </si>
  <si>
    <t>1.4.8</t>
  </si>
  <si>
    <t>1.5.1</t>
  </si>
  <si>
    <t>1.5.2</t>
  </si>
  <si>
    <t>Implementación de la política pública de infancia y adolescencia</t>
  </si>
  <si>
    <t>1.5.3</t>
  </si>
  <si>
    <t>1.5.4</t>
  </si>
  <si>
    <t>Implementación de la política pública de atención integral a las personas con capacidades diferentes</t>
  </si>
  <si>
    <t>1.5.5</t>
  </si>
  <si>
    <t>1.5.6</t>
  </si>
  <si>
    <t>1.5.7</t>
  </si>
  <si>
    <t>1.5.8</t>
  </si>
  <si>
    <t>1.5.9</t>
  </si>
  <si>
    <t>1.5.10</t>
  </si>
  <si>
    <t>Fortalecimiento de la institucionalidad para responder equitativamente  el goce efectivo de derechos de victimas</t>
  </si>
  <si>
    <t>1.5.11</t>
  </si>
  <si>
    <t>1.5.12</t>
  </si>
  <si>
    <t>Atención integral a la familia</t>
  </si>
  <si>
    <t>1.5.13</t>
  </si>
  <si>
    <t>Construcción mejoramiento y mantenimiento de la infraestructura social municipal</t>
  </si>
  <si>
    <t>1.6.1</t>
  </si>
  <si>
    <t>1.6.2</t>
  </si>
  <si>
    <t>Mejores espacios deportivos y recreativos a través de la construcción, mantenimiento y reforma de los escenarios</t>
  </si>
  <si>
    <t>1.6.3</t>
  </si>
  <si>
    <t>1.6.4</t>
  </si>
  <si>
    <t>1.6.5</t>
  </si>
  <si>
    <t>1.6.6</t>
  </si>
  <si>
    <t>1.6.7</t>
  </si>
  <si>
    <t>1.7.1</t>
  </si>
  <si>
    <t>1.7.2</t>
  </si>
  <si>
    <t>1.7.3</t>
  </si>
  <si>
    <t>1.7.4</t>
  </si>
  <si>
    <t>1.7.5</t>
  </si>
  <si>
    <t>1.7.6</t>
  </si>
  <si>
    <t>1.7.7</t>
  </si>
  <si>
    <t>Mejoramiento y construcción de escenarios culturales y recreativos</t>
  </si>
  <si>
    <t>1.7.8</t>
  </si>
  <si>
    <t>1.8.1</t>
  </si>
  <si>
    <t>1.8.2</t>
  </si>
  <si>
    <t>1.8.3</t>
  </si>
  <si>
    <t>Programa de Saneamiento Básico integral Mejoramiento de acueductos Y alcantarillados</t>
  </si>
  <si>
    <t>2.1.1</t>
  </si>
  <si>
    <t>2.1.2</t>
  </si>
  <si>
    <t>2.1.3</t>
  </si>
  <si>
    <t>2.1.4</t>
  </si>
  <si>
    <t>2.1.5</t>
  </si>
  <si>
    <t>2.1.6</t>
  </si>
  <si>
    <t>2.1.7</t>
  </si>
  <si>
    <t>2.1.8</t>
  </si>
  <si>
    <t>2.1.9</t>
  </si>
  <si>
    <t>2.1.10</t>
  </si>
  <si>
    <t>2.1.11</t>
  </si>
  <si>
    <t>2.2.1</t>
  </si>
  <si>
    <t>2.2.2</t>
  </si>
  <si>
    <t>2.2.3</t>
  </si>
  <si>
    <t>2.2.4</t>
  </si>
  <si>
    <t>2.2.5</t>
  </si>
  <si>
    <t>2.3.1</t>
  </si>
  <si>
    <t>2.3.2</t>
  </si>
  <si>
    <t>2.3.3</t>
  </si>
  <si>
    <t>2.3.4</t>
  </si>
  <si>
    <t>2.3.5</t>
  </si>
  <si>
    <t>2.4.1</t>
  </si>
  <si>
    <t>2.4.2</t>
  </si>
  <si>
    <t>2.4.3</t>
  </si>
  <si>
    <t>Fortalecimiento del sector agropecuario y Asistencia técnica y agropecuaria a productores rurales.</t>
  </si>
  <si>
    <t>2.4.4</t>
  </si>
  <si>
    <t>2.4.5</t>
  </si>
  <si>
    <t>2.4.6</t>
  </si>
  <si>
    <t>2.5.1</t>
  </si>
  <si>
    <t>2.5.2</t>
  </si>
  <si>
    <t>2.5.3</t>
  </si>
  <si>
    <t>2.5.4</t>
  </si>
  <si>
    <t>2.5.5</t>
  </si>
  <si>
    <t>3.1.1</t>
  </si>
  <si>
    <t>3.1.2</t>
  </si>
  <si>
    <t>3.1.3</t>
  </si>
  <si>
    <t>3.1.4</t>
  </si>
  <si>
    <t>3.1.5</t>
  </si>
  <si>
    <t>3.1.6</t>
  </si>
  <si>
    <t>3.1.7</t>
  </si>
  <si>
    <t>3.1.8</t>
  </si>
  <si>
    <t>3.1.9</t>
  </si>
  <si>
    <t>Adquisición de predios para la conservación y la defensa del recurso hídrico y el medio ambiente</t>
  </si>
  <si>
    <t>3.1.10</t>
  </si>
  <si>
    <t>3.2.1</t>
  </si>
  <si>
    <t>3.2.2</t>
  </si>
  <si>
    <t>Dotación de equipos, enseres y kits para la atención de emergencias y contingencias. Dotación del Cuerpo de Bomberos Voluntarios La Estrella y Defensa Civil de La Estrella</t>
  </si>
  <si>
    <t>3.2.3</t>
  </si>
  <si>
    <t>3.2.4</t>
  </si>
  <si>
    <t>3.2.5</t>
  </si>
  <si>
    <t>4.1.1</t>
  </si>
  <si>
    <t>4.1.2</t>
  </si>
  <si>
    <t>4.1.3</t>
  </si>
  <si>
    <t>Fortalecimiento de los recursos técnicos y físicos para el mejoramiento de la comunicación e interrelación con la comunidad</t>
  </si>
  <si>
    <t>4.1.4</t>
  </si>
  <si>
    <t>4.1.5</t>
  </si>
  <si>
    <t>4.1.6</t>
  </si>
  <si>
    <t>4.1.7</t>
  </si>
  <si>
    <t>4.1.8</t>
  </si>
  <si>
    <t>Actualización de mediano plazo del PBOT</t>
  </si>
  <si>
    <t>4.2.1</t>
  </si>
  <si>
    <t>4.2.2</t>
  </si>
  <si>
    <t>4.2.3</t>
  </si>
  <si>
    <t>Fortalecimiento y promoción de las organizaciones sociales y comunitarias</t>
  </si>
  <si>
    <t>4.2.4</t>
  </si>
  <si>
    <t>4.3.1</t>
  </si>
  <si>
    <t>Fortalecimiento del Banco de Programas y Proyectos</t>
  </si>
  <si>
    <t>4.3.2</t>
  </si>
  <si>
    <t>4.3.3</t>
  </si>
  <si>
    <t>Gestión de recursos</t>
  </si>
  <si>
    <t>4.3.4</t>
  </si>
  <si>
    <t>4.3.5</t>
  </si>
  <si>
    <t>4.3.6</t>
  </si>
  <si>
    <t>4.4.1</t>
  </si>
  <si>
    <t>4.4.2</t>
  </si>
  <si>
    <t>4.4.3</t>
  </si>
  <si>
    <t>Fortalecimiento de los recursos humanos, técnicos y físicos infraestructura y dotación para la seguridad</t>
  </si>
  <si>
    <t>4.4.4</t>
  </si>
  <si>
    <t>4.4.5</t>
  </si>
  <si>
    <t>4.4.6</t>
  </si>
  <si>
    <t>4.4.7</t>
  </si>
  <si>
    <t>4.4.8</t>
  </si>
  <si>
    <t>4.4.9</t>
  </si>
  <si>
    <t>4.4.10</t>
  </si>
  <si>
    <t>4.4.11</t>
  </si>
  <si>
    <t>4.5.1</t>
  </si>
  <si>
    <t>4.5.2</t>
  </si>
  <si>
    <t>Alumbrado Navideño.</t>
  </si>
  <si>
    <t>4.5.3</t>
  </si>
  <si>
    <t>4.5.4</t>
  </si>
  <si>
    <t>Adecuación y construcción de andenes y espacios públicos para la movilidad</t>
  </si>
  <si>
    <t>4.5.5</t>
  </si>
  <si>
    <t>4.5.6</t>
  </si>
  <si>
    <t>4.6.1</t>
  </si>
  <si>
    <t>4.6.2</t>
  </si>
  <si>
    <t>4.6.3</t>
  </si>
  <si>
    <t>4.6.4</t>
  </si>
  <si>
    <t>4.6.5</t>
  </si>
  <si>
    <t>4.6.6</t>
  </si>
  <si>
    <t>Ejecutado 3er Trim 2017</t>
  </si>
  <si>
    <t>Feria metropolitana de la ciencia</t>
  </si>
  <si>
    <t>1 simulacro realizado en la IEO</t>
  </si>
  <si>
    <t>Continua con lel desarrollo de las actividades desde principio de año</t>
  </si>
  <si>
    <t>599 tabletas y 35 computadores portatiles</t>
  </si>
  <si>
    <t>Uniformes Banda sinfónica</t>
  </si>
  <si>
    <t>Dato</t>
  </si>
  <si>
    <t>Observacion</t>
  </si>
  <si>
    <t>En el tercer trimestre se han realizado  las siguientes estrategias de movilidad no motorizadas:  se reglamentó la medida de Pico y placa a partir del 28 de julio de 2017  mediante Decreto Municipal 089 de 2017.
Se continuo con el apoyo a las actividades deportivas del INDERE, denominadas ENCICLADAS.</t>
  </si>
  <si>
    <t>Para el tercer trimestre de 2017 se realizó la asistencia y acompañamiento a las encicladas programadas por la Alcaldia municipal con destino a municipio vecinos como actividad ludica y recreativa.</t>
  </si>
  <si>
    <t>Se han realizado operativos con la unidad de control ambiental, mediante en vehiculo que mide la emision de gases vehiculares contaminantes del Área Metropolitana con una periodicidad de 2 dias a la semana.</t>
  </si>
  <si>
    <t>Para el tercer trimestre de 2017 no se tenian contempladas capacitaciones  a las empresas de transporte publico de pasajeros.</t>
  </si>
  <si>
    <t>Se han realizado los siguientes avances: 
-Se le dio aplicación a la Resolución 01177 del 2017 “por medio del cual se modifica el sentido vial de la Carrera 57 entre Calles 80 y 82 Sur en el municipio de La Estrella”.</t>
  </si>
  <si>
    <t>Se brindo apoyo a la Secretaría de Servicios Administrativos, quien es el despacho que tiene a cargo la presentación del Plan estratégico de seguridad vial,ante el Ministerio de Transporte.</t>
  </si>
  <si>
    <t>-Se continuo con el convenio  educativo para suministro de estudiantes en pasantía en la técnica de tránsito y transporte con las instituciones educativas, Marco Fidel Suarez y Corpointransito y se relizó un nuevo cvonvenio con la institucion edicativa ENAC.
-Se han realizado sensibilizaciones constantemente a conductores de motocicletas, puesto que son los mas vulnerables en las vias.
-Se realizaron campañas de sensibilización a la primera infancia a través de las instituciones educativas asentadas en la municipalidad.</t>
  </si>
  <si>
    <t>-Atravez del socio estrategico y comercial Emtrasur, se suministraron para los agentes tecnicos uniformados los siguientes elementos: motos dotadas de berlizas, sirenas y maletas,  computadores, lockers.
- Se le esta dando uso de comparenderas electronicas suministradas en comodato por parte del SIMIT</t>
  </si>
  <si>
    <t>-Se ha señalizado horizontalmente 10 kilómetros de tramos de vias del municipio asi: 
Zonas de cargue y descargue, zonas de estacionamiento, prohibido estacionar, zebras, zona escolar, sentidos viales.
-Se ha realizado la intalacion de señales de tránsito de forma vertical.</t>
  </si>
  <si>
    <t>Se encuentra en etapa de ejecución, en donde se han realizado actividades de mantenimiento preventivo, correctivo y de modernizacion de los cuatro cruces semaforicos conque cuenta el municipio.</t>
  </si>
  <si>
    <t xml:space="preserve">EN EL MES DE SEPTIEMBRE DE 2017, SE REALIZARON 3 CAPACITACIONES RELACIONADAS CON: - CIERRE PRESUPUESTAL Y CONTABLE DE FIN DE AÑO 2017: SEGUN MEMORANDO 04079 ENVIADO POR EL SEÑOR ALCALDE Y SECRETARIO DE HACIENDA A LOS DEMAS SECRETARIOS. EL SECRATARIO DE HACIENDA LO SOCIALIZO CON EL AREA DE CATASTRO DONDE ASISTIERON 10 PERSONAS, AREA DE CONTABILIDAD Y PRESUPUESTO QUE ASISTIERON 8 PERSONAS, AREA DE FISCALIZACION E INDUSTRIA Y COMERCIO QUE ASISTIERON 8 PERSONAS. </t>
  </si>
  <si>
    <t>SE  SACARON VOLANTES SOBRE EL DESCUENTO TRIBUTARIO DEL 40% EN LOS INTERESES DE PREDIAL.   ADICIONALMENTE EN LA PAGINA DEL MUNICIPIO DE LA ESTRELLA SE ENCUENTRAN PUBLICADOS LOS FORMATOS PARA LOS DESCUENTOS TRIBUTARIOS, DECLARACION DE INDUSTRIA Y COMERCIO, INSCRIPCION DE ACTIVIDADES, CALENDARIO TRIBUTARIO,  ACUERDO 019 DEL ESTATUTO TRIBUTARIO MUNICIPAL ENTRE OTROS.  LOS CUALES TAMBIEN SE ADJUNTAN</t>
  </si>
  <si>
    <t>Para el análisis de dicho indicador, se tendrá en cuenta el convenio interadministrativo Nro 10030692017 del 15 de febrero-2017 y desarrollado con la E.S.E Hospital La Estrella. Acá se desarrollan actividades enfocadas a los siguientes temas de manera trimestral:
3 Jornadas de vacunación extramural sin barreras
1 Jornadas de vacunación PAI Nacional 
3 Jornadas de vacunación PAI Municipal 
3 Transporte de Biológico 
19 Educación para la salud PAI 
3 Búsquedas activas comunitarias
3 Canalizaciones en las urbanizaciones 
6.500 Usuarios atendidos
Se da continuidad al trabajo extramural en seguimiento a cohortes y búsqueda de susceptibles realizando la sensibilización a las diferentes personas a través de las visitas casa a casa, y a instituciones educativas independiente el tipo de afiliación. Siguiendo los lineamientos del PAI entregados desde el nivel central operativizado a través de nuestro personal idóneo y comprometido.</t>
  </si>
  <si>
    <t>En el punto de atención al usuario del área de aseguramiento en salud se brindó asesoría sobre el acceso a los servicios de salud de la población que solicitó alguna orientación sobre el sistema de salud, con fecha de corte a septiembre de 2017 se asesoró en un 75% la población, es decir, se asesoró la totalidad de la población se presentó la cual correspondió a 1.195 usuarios.  
La orientación se realizó en temas como traslados, afiliaciones al régimen subsidiado, ingreso como población especial, movilidad, portabilidad etc., el total de la población atendida a septiembre de 2017 fue de 1.195</t>
  </si>
  <si>
    <t xml:space="preserve">Teniendo en cuenta la inspección y vigilancia requeridas por la Secretaria Seccional de Salud y Protección Social de Antioquia con fecha de corte a septiembre de 2017, el número de objetivos ejecutados en la administración de la base de datos del régimen subsidiado se han cumplido en 36 actividades, dando como resultado una calificación del 93%, mostrando un cumplimiento frente a la meta anual del 68%.
Dentro de los objetivos evaluados están reportes a los entes de control, depuración de usuarios fallecidos que figuran activos, depuración de duplicidades, documentos inconsistentes con la edad, archivos maestros, cruces de bases de datos, etc. </t>
  </si>
  <si>
    <r>
      <t>Durante este Trimestre, el Municipio ha puesto a disposición todos los canales necesarios para su buen funcionamiento, pero de parte de l</t>
    </r>
    <r>
      <rPr>
        <b/>
        <i/>
        <sz val="11"/>
        <color theme="1"/>
        <rFont val="Calibri"/>
        <family val="2"/>
        <scheme val="minor"/>
      </rPr>
      <t xml:space="preserve">a Gobernación de Antioquia no se han generado los recursos necesarios para el funcionamiento, </t>
    </r>
    <r>
      <rPr>
        <sz val="11"/>
        <color theme="1"/>
        <rFont val="Calibri"/>
        <family val="2"/>
        <scheme val="minor"/>
      </rPr>
      <t>como lo son el complemento nutricional, los formatos de funcionamiento y la activación de la plataforma para la inscripción de usuarios nuevos.</t>
    </r>
  </si>
  <si>
    <t>Para el análisis de dicho indicador, se tendrá en cuenta el convenio interadministrativo Nro 10030792017 del 15 de marzo-2017, desarrollado con la E.S.E Hospital La Estrella. Cuyo objeto contractual es: “Intervención integral a 2600 familias del municipio en marco de la Estrategia Atención Primaria en Salud y la articulación al plan decenal salud publica 2017 ”.; Además del convenio interadministrativo con el instituto de Deportes Indere, con el fin de realizar énfasis en las acciones de promoción de la salud y prevención de la enfermedad, generar una cultura de autocuidado, realizar orientaciones de carácter individual, familiar y comunitario; contando con equipos multidisciplinarios en salud; que promuevan la participación activa de toda la comunidad.  
Lo que pretende y busca el enfoque de la atención primaria en salud; es desarrollar procesos integrales en los diferentes grupos poblacionales; es así como el municipio de La Estrella viene trabajando en la implementación de procesos de salud enfocados a los diferentes grupos organizados en el municipio y a la comunidad en general con el fin de dar cumplimiento a las metas nacionales  del Plan Decenal de salud  pública, en la dimensión  Vida Saludable y condiciones no transmisibles orientadas de las siguientes: 
A 2021, reducir en un 25% la hipertensión arterial en mayores de 25 años, a partir de la línea base definida a nivel nacional. 
Se han atendido 8.454 usuarios en este tercer trimestre del año 2017.</t>
  </si>
  <si>
    <r>
      <t xml:space="preserve">Desde el área de Salud Pública a septiembre de 2017, se realizan actividades de educación, vigilancia y fortalecimiento a las acciones de salud mental:
(9 Talleres en salud mental y convivencia, los cuales fueron enfocados en población estudiantil, escuelas de padres y cuidadores de discapacidad en los siguientes temas tales como: Convivencia y prevención de violencia intrafamiliar, Fortalecimiento de vínculos familiares, Prevención de violencia intrafamiliar y Prevención de violencia de género y resolución de conflictos.
También se tiene en cuenta el convenio interadministrativo Nro 10030792017 del 15 de marzo-2017, desarrollado con la E.S.E Hospital La Estrella. Cuyo objeto contractual es: “Intervención integral a 2600 familias del municipio en marco de la Estrategia Atención Primaria en Salud y la articulación al plan decenal salud publica 2017”.; en donde se desarrollan jornadas masivas de salud mental y convivencia social en temas como prevención de violencia intrafamiliar, fortalecimiento de vínculos familiares, prevención de violencia de género, resolución de conflictos.
Se atendieron en este tercer trimestre 4.823 usuarios.
</t>
    </r>
    <r>
      <rPr>
        <sz val="11"/>
        <rFont val="Calibri"/>
        <family val="2"/>
        <scheme val="minor"/>
      </rPr>
      <t xml:space="preserve">
Con el programa de salud mental y adicciones a corte septiembre de 2017, se han realizado:
57 Sesiones de psicología 
212 Visitas domiciliarias
39 Terapias de familia
37 Sesiones de psiquiatría
1.825 Asesorías profesionales
159 Talleres – capacitación</t>
    </r>
  </si>
  <si>
    <t>Para el análisis de dicho indicador, se tiene en cuenta el convenio interadministrativo Nro 10030792017 del 15 de marzo-2017, desarrollado con la E.S.E Hospital La Estrella. Cuyo objeto contractual es: “Intervención integral a 2600 familias del municipio en marco de la Estrategia Atención Primaria en Salud y la articulación al plan decenal salud publica 2017”. Se realizan jornadas de salud en relación a los siguientes temas en diferentes áreas del municipio: Derechos sexuales y reproductivos, Uso de métodos modernos de planificación familiar, Infecciones de transmisión sexual, Asesoría en VIH Y SIDA. Sentencia c- 355 de interrupción voluntaria del embarazo.
Se atendieron en este trimestre a 6.20 usuarios.</t>
  </si>
  <si>
    <t>El Informe de Gerencia de Sistemas de Información en Salud a corte de septiembre de 2017, presenta:
12 Semanas epidemiológicas reportadas a la gobernación de Antioquia, periodo de julio - septiembre.
148 Eventos entregados a los encargados para la vigilancia epidemiológica, relacionados con: dengue, rábica, muerte perinatal, bajo peso al nacer, intento de suicidio, violencia de género, morbilidad materna, VIH, desnutrición aguda en los meses de julio – septiembre.
12 Informes de Búsqueda Activa Institucional de enfermedades transmisibles, no transmisible, mujeres en edad fértil y muerte perinatal en los meses de los meses de julio - septiembre. 
3 Reportes de SIANISEP a la Secretaria Seccional de Salud de Antioquia periodo de julio - septiembre.
3 Informes y reportes de los RIPS de la ESE Hospital La Estrella a la Secretaria Seccional de Salud de Antioquia.
1 Asesoría y asistencia técnica de tuberculosis y lepra de la gobernación de Antioquia 19 de septiembre.
2 Asistencia al COVE municipal para el tema de salud mental. 
3 Informes de información de defunciones a las áreas de aseguramiento en salud y discapacidad periodo de julio - septiembre.
Apoyo en los informes de obligatorio cumplimiento de la Secretaria de Seguridad Social y Familia informes de gestión e indicadores de COAI Y PAS 2017. 
1 Asesoría y asistencia técnica del tema de sistemas de información en salud por parte de la gobernación de Antioquia.
Apoyo en la elaboración de informe de PQRS en salud consolidado del municipio.
Apoyo y asistencia a las capacitaciones del PAMEC Municipal.</t>
  </si>
  <si>
    <t>Desde el área de Nutrición se han realizado a septiembre de 2017:
172.737 desayunos mejorados
66.118 almuerzos entre Julio-Septiembre de 2017.
31 Visitas de supervisión a las unidades aplicativas donde se implementa el PAE.
12 Reuniones con los comités de alimentación escolar de cada unidad aplicativa 
1 Reunión del Comité PAE Municipal. 
10 Visitas de supervisión al proveedor de alimentos.</t>
  </si>
  <si>
    <r>
      <rPr>
        <sz val="11"/>
        <rFont val="Calibri"/>
        <family val="2"/>
        <scheme val="minor"/>
      </rPr>
      <t>Desde el área de salud pública a septiembre de 2017, en educación, vigilancia y fortalecimiento a las acciones de salud mental actividades realizadas: 2 talleres en prevención del consumo de sustancias psicoactivas con escuelas de padres</t>
    </r>
    <r>
      <rPr>
        <sz val="11"/>
        <color theme="1"/>
        <rFont val="Calibri"/>
        <family val="2"/>
        <scheme val="minor"/>
      </rPr>
      <t xml:space="preserve">
</t>
    </r>
    <r>
      <rPr>
        <b/>
        <sz val="11"/>
        <color rgb="FFFF0000"/>
        <rFont val="Calibri"/>
        <family val="2"/>
        <scheme val="minor"/>
      </rPr>
      <t xml:space="preserve">
</t>
    </r>
    <r>
      <rPr>
        <sz val="11"/>
        <rFont val="Calibri"/>
        <family val="2"/>
        <scheme val="minor"/>
      </rPr>
      <t>Con el programa de salud mental y adicciones a corte septiembre de 2017, se han realizado:
87 Tratamientos de rehabilitación ambulatoria
3 Tratamientos de rehabilitación residencial
42 Pruebas toxicológicas
60 Grupos de apoyo para usuarios (por usuario)
24 Grupos de apoyo para familias (por familia)
122 Grupos de apoyo mixto</t>
    </r>
  </si>
  <si>
    <r>
      <t>En el área de Saneamiento, para el tercer trimestre de 2017 se han realizado: 
712 Visitas de control de factores de riesgo a los establecimientos relacionados con el consumo (avance 60 %) 
7 Cursos de manipulación de alimentos (avance</t>
    </r>
    <r>
      <rPr>
        <sz val="11"/>
        <rFont val="Calibri"/>
        <family val="2"/>
        <scheme val="minor"/>
      </rPr>
      <t xml:space="preserve"> 175 %) </t>
    </r>
    <r>
      <rPr>
        <sz val="11"/>
        <color theme="1"/>
        <rFont val="Calibri"/>
        <family val="2"/>
        <scheme val="minor"/>
      </rPr>
      <t xml:space="preserve">
307 Visitas de inspección, vigilancia y control en empresas y peluquerías (55%) 
Tercer índice de infestación larvaria (avance75 %) 
3.615 Esterilización y vacunaciones, atenciones veterinarias (Avance 70 %) 
1.868 Personas sensibilizadas en tenencia responsable de mascotas (avance 50%) 
75 % Atención a los caninos del programa ARCA (Cuidado, limpieza, 40 recepciones y 50 adopciones) 
80 Muestras de agua y alimentos (avance 17%)
140 Fumigaciones (avance 40%) 20 % suministros ARCA 
Promedio: 64% de cumplimiento total</t>
    </r>
  </si>
  <si>
    <t>1 Documento - Plan de Auditoria para el Mejoramiento de la Calidad en Salud – PAMEC Municipal.</t>
  </si>
  <si>
    <t xml:space="preserve">La Política Pública de Adulto Mayor se tiene proyectada para el final del cuatrienio 2016-2019. Se encuentre ya como proyecto de Acuerdo en el Concejo Municipal.
A septiembre de 2017, desde el área de Gerontología se han desarrollado actividades tales como: 
528 actividades de mantenimiento físico
100 talleres educativos
144 talleres ocupacionales
51 actividades recreativos
22 acciones lúdicas
1 cabildo de adulto mayor (elegido y posesionado)
776 atenciones a usuarios pertenecientes al programa de Colombia mayor
60 intervenciones extramurales (veredas el Llano, San Isidro, Peñas Blancas, La Raya), así como las intervenciones en las sedes principales: cabecera y la Tablaza. Recursos de la Estampilla de adulto mayor y recurso de la SSSA.
</t>
  </si>
  <si>
    <t>En el área de infancia y adolescencia a corte de septiembre de 2017, se han realizado:
7 Sesiones de Mesa de Infancia y Adolescencia 
2 Sesiones de Comité de Política Social
8 Capacitaciones a madres comunitarias y agentes educativas
312 Niños de hogares comunitarios beneficiados de toma de medidas (peso, talla, perímetro cefálico), por estudiantes de la Universidad Pontificia Bolivariana
3 Capacitaciones a madres gestantes y lactantes
3 Presentaciones al Concejo Municipal sobre COMPOS, Infancia y Madres sustitutas
Celebración del día del niño, beneficiando a más de 3.000 niños y niñas
Foro sobre niñez y adolescencia; enlace en el Comité Departamental del Sistema Nacional de Coordinación de Responsabilidad Penal para Adolescentes; Prevención de trabajo infantil en las 4 instituciones públicas del municipio
Certificación a madres comunitarias en plan de emergencias, primeros auxilios y manipulación de alimentos
Capacitación y formación a las madres comunitarias: diplomado en psicopedagogía 
Cualificación a madres comunitarias, agentes educativas, padres de familia y niños de primera infancia, en Habilidades socioemocionales a través del programa “El juego de la vida”; - Transporte para los niños de 10 hogares comunitarios que transitaron a la modalidad de CDI: 93 niños - 10 docentes
 Acciones de promoción de la salud mental y prevención de los factores de riesgo en la primera infancia, a través de la intervención y acompañamiento de practicantes de psicología de las universidades UPB, IUE y UCC.</t>
  </si>
  <si>
    <t>A septiembre de 2017, al área de víctimas y desplazados ha realizado:                         
Atención a público: 410 personas
Novedades: 150 personas</t>
  </si>
  <si>
    <t>ACCIONES REALIZADAS EN EL ÁREA DE DISCAPACIDAD A SEPTIEMBRE 30 DE 2017:
38 Intervenciones a la población con discapacidad y sus cuidadores en asesorías socio familiares 
16 Préstamo de ayudas técnicas registrados
2 Reuniones de operación del Comité Municipal de Discapacidad
56 Caracterizaciones y validación de los registros de las personas con discapacidad del municipio
52 Talleres dirigido a la población con discapacidad para generar hábitos de vida saludable
49 Talleres en lenguaje de señas dirigido a la población con discapacidad auditiva y sus familias
83 Acciones de promoción de expresiones culturales, proyección e introducción en arte terapia para personas con discapacidad
8 Acciones de promoción a la gestión empresarial para personas con discapacidad
478 Personas atendidas con discapacidad y sus familias quienes hacen parte de nuestra oferta institucional entre asesorías, caracterización y grupos ubicados en el sector urbano y rural Inmaculada, Tablaza, Pueblo Viejo y Cabecera del Municipio de La Estrella-Antioquia.</t>
  </si>
  <si>
    <t>A corte de septiembre de 2017, se han caracterizado 162 jóvenes de los cuales 89 son mujeres y 73 hombres de los cuales 7 pertenecen a la comunidad LGTBI. Se intervino hasta el mes de agosto 1 grupo de madres Gestantes con un total de 23 jóvenes en el programa donde se les ha dado temas de habilidades para la vida se han intervenido 350 jóvenes de los cuales 178 son mujeres y 172 hombres. se han identificado 40 grupos Organizados y la conformación de un grupo juvenil en el sector de la Bermejala, cerrito, bosques del pinar y San José Meleguindo, se han visitado las instituciones educativas en conjunto con salud pública para realizar trabajos en salud mental abordando temas delicados y que están afectando la población joven como el suicidio, y la drogadicción y el manejo de emociones con un total de 159 estudiantes.  Además, se han realizado convivencias con los grados 10 y 11 de las instituciones educativas públicas y una privada por solicitud de ellos, impactando con esto aproximadamente 250 jóvenes. actualmente hay alrededor de 100 jóvenes asistiendo a la casa de juventud donde van   a practicar clases de baile, realización de eventos, talleres deportivos, culturales y artísticos       se han realizado dos salidas pedagógicas al parque de las Aguas donde han participado 260 jóvenes a la fecha, ya que se hizo una gestión de 940 entradas distribuidas en diferentes fechas del año.  se conformó la plataforma juvenil con aproximadamente 70 jóvenes que hacían parte de las organizaciones juveniles.      cabe mencionar que un mismo joven puede participar de diferentes actividades, por lo tanto, esto resume que aproximadamente se han impactado unos 400 jóvenes donde más o menos el 55% de ellos son mujeres y el resto hombres, participando de convivencias, talleres, salidas pedagógicas, identificación y caracterización de organizaciones juveniles y/o plataforma juvenil.</t>
  </si>
  <si>
    <t xml:space="preserve">Se atiende a través de los diferentes programas sociales de la Secretaria tales como: discapacitados, victimas, aseguramiento en salud, seguridad alimentaria, Maná y familias en acción entre otros programas adscritos a la dependencia que acoge a toda la población vulnerable del municipio. </t>
  </si>
  <si>
    <r>
      <t xml:space="preserve">El programa RED UNIDOS se encuentra liderado desde el nivel Nacional, lo que realizamos a nivel local es el acompañamiento de diferentes acciones y actualización de diferentes rutas de atención. lo que permite una atención a estas familias desde diferentes Áreas de atención.  Para este tercer trimestre el programa Red Unidos </t>
    </r>
    <r>
      <rPr>
        <b/>
        <i/>
        <sz val="11"/>
        <color theme="1"/>
        <rFont val="Calibri"/>
        <family val="2"/>
        <scheme val="minor"/>
      </rPr>
      <t>No se encuentra en ejecución en el Municipio por lineamientos desde el nivel naciona</t>
    </r>
    <r>
      <rPr>
        <sz val="11"/>
        <color theme="1"/>
        <rFont val="Calibri"/>
        <family val="2"/>
        <scheme val="minor"/>
      </rPr>
      <t>l</t>
    </r>
  </si>
  <si>
    <t>El área de Víctimas del Municipio reporta a septiembre de 2017:
8 Reuniones con la comunidad y 233 personas asistentes.
2 Comité de Territorial de Justicia Transicional - Extraordinarios.
4 Solicitudes de Plataformas (Vivanto, Rusicst, Sigo, Tablero PAT).
30 Solicitudes de Subsidiariedad y 33 familias beneficiadas.
Atención al público en el trimestre de julio a septiembre de 2017 es de 410 personas
Jornada de recuperación emocional
Jornada y tramite de libretas militares
Capacitación proyectos productivos
Curso de manipulación de alimentos
Talleres sectorizados mensualmente sobre toda la normatividad (ley 1448 de 2011) y psicosociales.</t>
  </si>
  <si>
    <t xml:space="preserve">El porcentaje de acuerdo al avance de las fichas de seguimiento a nivel nacional en donde se realiza verificación en temas de salud y educación.
</t>
  </si>
  <si>
    <r>
      <t xml:space="preserve">A corte de septiembre de 2017, en la Agencia Pública de Empleo se ha realizado:
66 Colocados 
429 Inscritos Acciones realizadas para cumplir con el indicador
24 Nuevas Empresas Registradas
303 Vacantes gestionadas
180 Personas orientadas en talleres grupales
179 Usuarios atendidos en entrevistas individuales para perfilación de su hoja de vida. </t>
    </r>
    <r>
      <rPr>
        <b/>
        <i/>
        <sz val="11"/>
        <rFont val="Calibri"/>
        <family val="2"/>
        <scheme val="minor"/>
      </rPr>
      <t>Ejecución real para el trimestre es del 15%</t>
    </r>
  </si>
  <si>
    <t>Con la empresa Fahilos, En el marco de la convocatoria del Fondo  Oportunidades para el Empleo promovido por la Unidad del Servicio Público de Empleo y la Fundación Saldarriaga Concha, la  Fabrica de Hilos y Productos Varios S.A, expreso la intención de apoyar el proyecto “La Escuelita Fahilos S.A”, mediante un proyecto presentado por la agencia de empleo del municipio de La Estrella, el cual tiene como principal objetivo Formar personal para el área de producción y realizar vinculación de las personas que evidencien el mejor desempeño durante la capacitación. por esta razón la empresa fahilos realizo una alianza y en este momento se encuentran 30 personas en capacitación.</t>
  </si>
  <si>
    <t xml:space="preserve">Con el SENA, En el marco de la convocatoria del Fondo  Oportunidades para el Empleo promovido por la Unidad del Servicio Público de Empleo y la Fundación Saldarriaga Concha, la  Fabrica de Hilos y Productos Varios S.A, expreso la intención de apoyar el proyecto “La Escuelita Fahilos S.A”, mediante un proyecto presentado por la agencia de empleo del municipio de La Estrella, el cual tiene como principal objetivo Formar personal para el área de producción y realizar vinculación de las personas que evidencien el mejor desempeño durante la capacitación. por esta razón se realizó una alianza con el SENA y la fundación concha y en este momento se encuentran 30 personas en capacitación. </t>
  </si>
  <si>
    <t>A fecha de septiembre de 2017, se tienen activas las personerías de 40 JAC.  En este trimestre no se crearon nuevas personerías jurídicas, pero se asesoraron segregaciones en el Sector del Alto de los Sierra, Alto de los Ospina y Montañita. Y Se hizo el proceso de acompañamiento a la JAC Himalaya para su reactivación.</t>
  </si>
  <si>
    <t>Caracterizaciones de organizaciones sociales y comunitarias existentes en el municipio</t>
  </si>
  <si>
    <t>En este trimetre se viene acompañando procesos con 42 organismo comunales, la Red de Veedurias, Veeduria de la Mujer (Mujeres Violetas),  Veeduria Ambiental, Veeduria PAME, Veeduria al Plan de Desarrollo, Consejo de Participación ciudadana, cabildo del adulto mayor entre otros.</t>
  </si>
  <si>
    <t>Se articulo un evento con la ASOCOMUNAL de La Estrella, Seminario para la Gestión Comunitaria con 80  lideres y liderezas del territorio, donde se abordaron temas como, la nueva ley Estatutaria de Participación ciudadana 1757 de 2015, liderazgo, Procesos de Paz y Estructura del Estado.  El Evento se llevo a cabo en la Universidad Lasallista.</t>
  </si>
  <si>
    <t>Mantenimiento de cámaras de seguridad y Adquisición e instalación de fibra óptica para la interconexión a la red de datos de la Policía.Suministro de Combustible para el parque automotor de la Policía y el Ejército Nacional.Convenio Hogares de Paso y Contratistas Secretaría de Gobierno</t>
  </si>
  <si>
    <t>Adquisición e instalación de fibra óptica para la interconexión a la red de datos de la Policía.</t>
  </si>
  <si>
    <t>55.9%</t>
  </si>
  <si>
    <t>La comunidad no se encuentra satisfecha con el servicio que presta la Policía Nacional (encuestas realizadas en los sectores Bellos Aires y La Playita)</t>
  </si>
  <si>
    <t>32 camaras de vigilancia, 5 cuadrantes de policia,  3 consejos de seguridad, 02 reuniones con los comerciantes de la zona peatonal, 02  reuniones comite orden publico,   3  reuniones y  mesas de trabajo de seguridad con las JAC , Gobierno y la Policía,</t>
  </si>
  <si>
    <t>En el trimeste anterior fueron entregadas  diez (10) motocicletas para dotación de la Policía Nacional y Ejercito ubicados en el Municipio de La Estrella y Adquisición de un (1) vehículo tipo pickup doble cabina 4x4 para dotación de la Policía Nacional ubicada en el Municipio de La Estrella.</t>
  </si>
  <si>
    <t>CHARLAS PEDAGOGICAS INFRACTORES DEL CODIGO DE POLICIA / CAPACITACIÓNES A INFRACTORES  CÓDIGO NACIONAL DE POLICÍA Y CONVIVENCIA.</t>
  </si>
  <si>
    <t xml:space="preserve"> Convenios adelantados y rendidos en el primer triemstre de la anulidad</t>
  </si>
  <si>
    <t>Nro. de comunidades en riesgo social apoyadas</t>
  </si>
  <si>
    <t xml:space="preserve">No pertenence a la Secretaría de Gobierno </t>
  </si>
  <si>
    <t>Comisaría Cabecera: Se participó en el  operativo del Colegio Divino Salvador.  Comisaría La Tablaza Se han realizado dos talleres de prevencion dirigidos a los estudiantes de 9°, 10° y 11° de la institucion educativa Jose Antonio Galan  en donde se abordaron las tematicas de: prevencion sobre el bulling y violencia intrafamiliar.</t>
  </si>
  <si>
    <t xml:space="preserve">En elprimer trimeste se elaboro el plan integral de seguridad y convivencia, Inspección de Policía Tablaza celebraron  66 ACTAS DE MEDIACIÓN POLICIVA Y AUDIENCIAS DE CONCILIACIÓN  y en  Inspección de Policia Cabecera fueron 42.  </t>
  </si>
  <si>
    <t>La Comisaría de Familia Cabecera realizo 3 3 charlas –taller a los Padres vinculados a Procesos de Restablecimientos de derechos y Procesos de Violencia intrafamiliar. La Comisaría de Familia La Tablaza ha realizado dos talleres de prevencion dirigidos a los estudiantes de 9°, 10° y 11° de la institucion educativa Jose Antonio Galan  en donde se abordaron las tematicas de: prevencion sobre el bulling y violencia intrafamiliar.</t>
  </si>
  <si>
    <t xml:space="preserve">En lo corrido de los meses de julio, agosto y septiembre  se han adelantado  4 procesos de restablecimiento de derechos, se adelantaraon 30 procesos de verificacion, y 38 conciliaciones de alimentos a favor de Niños, niñas y adolescentes.Restablecimiento de Derechos 8
Verificación de Derechos 6
Constataciones que se resolvieron con medidas de Restablecimiento 32
</t>
  </si>
  <si>
    <t xml:space="preserve">Número de asistencias y apoyos realizados. Comisaría Tablaza: </t>
  </si>
  <si>
    <t xml:space="preserve">Comisaría Cabecera: Trabajo social 210. C
Psicología 330
Psicopedagogía 90
Asesorías 118. Comisaría de Familia Tablaza Hasta la fecha se han atendido en el despacho de la Comisaria de Familia  449 personas
</t>
  </si>
  <si>
    <t>LA LEY 746 DEL 2002 FUE DEROGADA POR LOS ART. 124 a 128 DE LA LEY 1801 DEL 2016</t>
  </si>
  <si>
    <t>En la cárcel municipal de La Estrella se llevan a cabo las actividades necesarias para que la población de internos puedan recibir un aporte importante en temas de resocialización. Se ejecuta con el apoyo de profesionales relacionados comn las difgerentes áreas como lo son sicologia, siquiatría, trabajo social, etc.</t>
  </si>
  <si>
    <t>Se realizó el programa de mejoramiento de fachadas en los sectores de Montañita y Alto de la Cruz de conformidad con el convenido suscrito con VIVA logrando mejorar 56 viviendas y se recibieron las solicitudes para el programa de mejoramiento de 100 viviendas con enfasis en salubridad (baños y/o cocinas), las cuales se continua con la  verificacion de documentacion y en sitio.</t>
  </si>
  <si>
    <t>Se adquirio por el sistema de obligaciones urbanisticas un lote para el proyecto de vivienda ubicado en la carrera 55 con calle 79sur con matricula inmobiliaria No.001-1216811 con un area de 2014 m2</t>
  </si>
  <si>
    <t>Se suscribieron los contratos de obra No.  09061862016 y de interventoria No.   09111902016 para la construccion del nuevo comando, estan en ejecucion con un avance de obra de 10%. adicional en este trimestre
Se termino la ejecucion del contrato de obra para la construccion de la zona humeda en el centro del adulto mayor con un avance de ejecucion total del 100%</t>
  </si>
  <si>
    <t>Se encuentra en ejecucion el contrato para la construccion del parque ludico, recreativo, deportivo y cultural con un avance adicional de ejecucion del 20% durante este trimestre</t>
  </si>
  <si>
    <t>Se esta ejecutado el convenio interadministrativo con la E.S.P La Estrella S.A. E.S.P para la intervencion para el mejoramiento de tres sistemas de tratamiento de agua en La Culebra, La Tablacita, San José con un avance de el 60% de los diseños durante este trimestre</t>
  </si>
  <si>
    <t xml:space="preserve">Se encuentran en ejecucion el mejoramiento de andenes en la calle del tiro con la construccion de 100 m en el costado de la I.E. Concejo Municipal con un avance de ejecucion del 98%
Se encuentra en etapa de prefactibilidad la comnstruccion de 100 m  de anden en la calle del tiro por parte del proyecto Quinta Estrella como parte de sus obligaciones urbanisticas.
Se presento ante al Autoridad Ambiental AMVA la solicitud del permiso de intervencion arborea de 9 individuos para posterioremente adelantar la cosnrtuccion de 60m mas de anden sobre la Calle del Tiro
</t>
  </si>
  <si>
    <t>Se encuentran en ejecucion contratos para intervenir la via san miguel la esperanza con un avance de  60% en la etapa de construccion y la ampliacion de un tramo de via en la calle 77 sur, con un avance del 100% en la etapa de preconstruccion y de 5% en la etapa de construccion.
Por Compensacion Urbanistica  se adelantan dos callejones mas en la inmaculada 1 -  con un avance de ejecucion del 10% adicional durante este trimestre.
Se esta ejecutando el contrato para la rehabilitacion de la malla vial mediante el sistema de parcheo con un porcentaje de ejecucion del 40% adicional durante este trimestre. Se encuentra en ejecucion el contrato para los estudios y diseños de la via a Pueblo Viejo con un porcentaje de avance del 30% adicional durante estre trimestre.</t>
  </si>
  <si>
    <t>O365ProPlusOpen ShrdSvr SubsVL OLP NL Annual Gov Qlfd. Cantidad 200. ExchgeOnlnPlan1Open ShrdSvr SubsVL OLP NL Annual Gov Qlfd. Cantidad 200. Antivirus McaFee 1Yr GL. Cantidad 200.
Las anteriores licencias fueron adquiridas a través del contrato 09081552017 del 13 de septiembre de 2017.</t>
  </si>
  <si>
    <t>60 nuevos equipos tecnológicos adquiridos a través de la CMC 009 del 17 de Julio de 2017 y el contrato No. 09081552017 del 13 de septiembre de 2017.</t>
  </si>
  <si>
    <t>Puntos de datos Programados a instalar</t>
  </si>
  <si>
    <t>Instalación de red en casa Para la Mujer total de puntos 5
Instalación de red wifi en casa para la mujer con una capacidad de 20 usuarios
Instalación de red wifi en el aula ambiental con una capacidad de 20 usuarios
Instalación de red wifi de la institución educativa Rafael Pombo
Instalación de red wifi de la institución educativa Bernardo Arango
Instalación de red wifi de la institución educativa colegio el concejo</t>
  </si>
  <si>
    <t>Esta se realizara en octubre 2017</t>
  </si>
  <si>
    <t>Se realizó la actualización en un 98%, pendiente por verificar Gerontología de La Tablaza y Pueblo Viejo.</t>
  </si>
  <si>
    <t>En cumplimiento a la circular 060 de diciembre de 2005, literal 3.5: la vigencia del avalúo es por 3 años (la entidad cumplió con esta actividad mediante contrato No. 10031052016 del 20 de mayo de 2016) por lo anterior la nueva actualización se realizará en 2 años.</t>
  </si>
  <si>
    <t>Actualmente llevamos 7 del plan de capacitaciones que se realiza cada año</t>
  </si>
  <si>
    <t>En vivienda se han entregado 12 creditos, en auxilios educativos 13 para educacion superior</t>
  </si>
  <si>
    <t>Mediante oficios 11970, 11971 y 11972 del 27 de septiembre de 2017 dirigidos a la Corporación Universitaria CORUNIAMERICANA, Universidd de medellín y la Escuela Superior de Administración Pública respectivamente, se solicitó cotización para que se levante diagnóstico Institucional e Implementación del rediseño de la entidad.
Se está a la espera de las cotizaciones y requerimientos de estas entidades con el fin de evaluar la toma de la decisión más adecuada.</t>
  </si>
  <si>
    <t>Se realizan al momento dos actividades para generar sentido de pertenencia y compromiso con la institucion</t>
  </si>
  <si>
    <t>Se realizan al momento 5 actividades donde se promueve el talento humano como los son la semana de la salud, el dia del servidoer publico, capacitaciones que generan mejor calidad en el ambito laboral.</t>
  </si>
  <si>
    <t xml:space="preserve">A la fecha el municipio de La Estrella se encuentra certificado en ISO 9001:2008, el cual nos permite demostrar alto nivel de calidad, demostrando que la alcaldía sigue principios de gestión de calidad.
Se tiene programado la auditoria externa del Icontec el 2 y 3 de noviembre, esta auditoria es de seguimiento mas la transición de la norma ISO 9001:2015.
</t>
  </si>
  <si>
    <t>La administración Municipal viene trabajando en la implementación de esta plataforma para lo que en un primer momento se han analizado e identificado las ventajas de este, se inició un proceso de identificación de las organizaciones que pueden brindar asesoría y acompañamiento para entrar en funcionamiento del software y en la actualidad, nos encontramos realizando estudios de mercado para escoger la mejor opción.</t>
  </si>
  <si>
    <t xml:space="preserve">Rendiciones de cuentas: 3 en el mes de julio, 3 en el mes de agosto y en el mes de septembre 3 rendiciones de cuentas.
Se elaboraron 3 alcaldía en mi barrio: Montañita, la Francia y Alto de la Cruz.
Se realizaron 140 eventos:
julio 41 eventos
agosto 41 eventos
septiembre 58 eventos
Se realizaron 21  Free Prees -Radio - TV 
julio  4 Free Press
agosto 9 Free Press
septiembre 8 Free Press
Se realizaron  Free prees (Prensa escrita y virtual)
julio 5 publicaciones
agosto 7 publicaciones
septiembre 12 publicaciones
</t>
  </si>
  <si>
    <t xml:space="preserve">A la fecha se han realizado tres alcaldías en mi barrio en los siguientes sectores: Montañitas, Alto de la Cruz, La Francia
El porcentaje de la calidad percibida por aspecto evaluado en la comunidad  Montañitas, Alto de la Cruz y La Francia es del 78,8%. 
</t>
  </si>
  <si>
    <t>Implementación de actividades que impactan los 4 ejes de gobierno en línea (rendición de cuentas, tramites y servicios, protección de la información, servicios tecnológicos )de cara al ciudadano</t>
  </si>
  <si>
    <t xml:space="preserve">Desde la Secretaria General, se está brindando el apoyo para el cumplimiento de la estrategia GEL, para lo cual está en constante actualización de la información de acuerdo a lo establecido en la Ley  1712  de 2014 en lo concerniente  a la transparencia y acceso a la información publica que hace parte de los ejes 1 y 2 de la estrategia, estableciendo el esquema de publicación de la información web que será adoptado por acto administrativo a finales del presente año, así mismo se está adelantando el tema de publicación de datos abiertos los cuales hasta la fecha y a disposición el portal www.datos.gov.co, se encuentran publicados 75 tramites de cara al ciudadano se encuentran habilitados y autorizados por el  DAFP, por lo que se está iniciando la creación del comité para autorizar la creación de nuevos tramites, su adopción e implementación, modificación de los mismos ya existentes y el seguimiento a la política de racionalización de trámites para la entidad.
en cuanto a los ejes 3 y 4, se inició el apoyo a la secretaria de servicios administrativos precisamente al tema del diagnóstico seguridad de la información, lo cual está permitiendo la creación de las políticas de seguridad de la información las cuales estarían adoptadas por acto administrativo a finales del presente año.  Adicionalmente desde la secretaria de Servicios Administrativos se están realizando la adquisición de licenciamiento para la implementación de un sistema de gestión documental archivo y tramites, que permitirá en gran parte la organización documental.
Cabe mencionar que la Alcaldía de La Estrella en la última calificación de avance de la estrategia GEL, cuenta con un porcentaje de cumplimiento para los ejes: Tic para Gobierno Abierto 94%, Tic para Servicios 84%, Tic para Gestión TI 24%, Seguridad de la información 8%.
</t>
  </si>
  <si>
    <t>En el mes de julio se presentaron 3 rendiciones de cuentas: acto simbólico 20 de julio, entrega cancha sector San José y evento un día por el niño.
En el mes de agosto se presentaron 3 rendiciones de cuentas en los siguientes sectores: La montañita, Alto de la Cruz y La Francia.
En el mes de septiembre se presentaron 3 rendiciones de cuentas: aniversario 332 del Municipio, reunión en Pueblo Viejo y reunión Camilo Torre.</t>
  </si>
  <si>
    <t>Se tiene planeado realizar una actualizacion en proyectos de inversion publica MGA para el 4to trimestre 2017</t>
  </si>
  <si>
    <t>1 SE LE ESTA HACIENDO ACOMPAÑAMIENTO</t>
  </si>
  <si>
    <t>5-C/C ABURRA SUR,AREA METROPOLITANA,CREARCCOOP,COBELEN,SENA.</t>
  </si>
  <si>
    <t>Realizacion de capacitacion acerca de objetivos de desarrollo sostenible el dia 05 de junio de 2017 por la parte ambiental</t>
  </si>
  <si>
    <t>1 Revision con corte al 30 de septiembre de 2017</t>
  </si>
  <si>
    <t>2 realizadas en al auditorio de la adminstracion programadas por la Universidad San Buenaventura , AMVA y Alcaldia de La Estrella</t>
  </si>
  <si>
    <t>Este valor corresponde a empresas industriales y a fuentes fijas. Para fuentes moviles  se tiene consolidada la informacion de control a fuentes moviles relizados por la secretari de transito en asocio co el area metropolitana del valle de aburra donde para el año 2017 se han realizado hasta el momento 466 revisiones para el control de emisiónes de gases en vehículos particulares y públicos. Para las industrias localizadas en la jurisdiccion del municipio, en el proceso de expedicion del certificado de usos del suelo se ha realizado el control de emisiones atmosfericas, de aquellas empresas que requieren el certificado de emisiones atmosfericas expedido por el area metropolitana. A empresas tales como cobral, puntoflex, tintoreria tobon, entre otras.</t>
  </si>
  <si>
    <t>Dentro de la ejecucion del convenio N° 774 de 2016, se realizo un total de 37 capacitaciones a juntas de accion comunal y empress del sector industrial localizadas en jurisdiccion del municipio de la estrella. En el mes de agosto de 2017 y dentro del proyecto denominado "Recuperacion ambiental integral dentro de las areas de retiro de la quebrada La Elvira, contrato numero 09071452017 de agosto 09 de 2017, se realizaron dos capacitaciones con la comunidad del sector Villa Mira. Se trató el tema del manejo responsable del recurso hídrico y se sensibilizo con el nuevo códigode policía el cumplimiento de las normas ambientales.
Igualmente se realizaron 10 capacitaciones en jornadas de educacion ambioental, en los barrios san andres y chorritos, ferreria, primavera y pueblo viejo, en las empesas acequip, rejiplas emergia y en la institucion educativa manuela beltran.</t>
  </si>
  <si>
    <t>Se tiene el crtificado de viabilidad con numero de radicado 2016070805380211 y con fecha de expedicion 8 de julio de 2016, por un valor de $ 140.000.000, para desarrollar el Plan Integral de ordenamiento de microcuenca "PIOM" de la quebrada La Ospina del Municipio de La Estrella Antioquia 2016. Igualmente se cuenta con el certificado de viabilidad con numero de radicado 2016090605380294 con fecha de expedicion 06 de septiembre de 2016, para la realizacion del plan integral de ordenamiento de microcuenca "PIOM" de la quebrada la sillera del Municipio, tambien por un valor de $ 140.000.000. Aun no se ha definido la entidad que realizara su ejecucion.</t>
  </si>
  <si>
    <t xml:space="preserve">En este periodo no se establecieron nuevos convenios de limpieza de quebradas. Se esta aun dndo cumplimiento y desarrollo al convenio de limpieza de 15 quebradas urbanas, adelantado en cofinanciacion entre el municipio de la estrella y el area metropolitana del valle de aburra. Para el mes de abril se realizo convenio de limpieza para la quebrada denominada miraflores. 
En el mes de agosto de 2017 y dentro del proyecto denominado "Recuperacion ambiental integral dentro de las areas de retiro de la quebrada La Elvira, contrato numero 09071452017 de agosto 09 de 2017 con una inversion de $ 20.500.000, se realizo la limpieza de la quebrada la elvira. Igualmente con el apoyo de interaseo y personal de apoyo del municipio, se le hizo mantenimiento a la quebrada denominada sumicol.
</t>
  </si>
  <si>
    <t xml:space="preserve">Julio: el director del Area Metropolitana y el Alcalde del Mcpio de La Estrella, firmaron un acuerdo de voluntades que establece como alcance sembrar 30.000 arboles en el Municipio de La Estrella. Se firmo acta de comite tecnico entre el area metropolitana y RIA, donde se define la siembra de 30 mil arboles nativos en la reserva del romeral. se da inicio a la realizacion de ahoyado respectivo por parte del operador.Agosto: Se dio continuidad al primer acuerdo de voluntados firmado entre el Mcpio de La Estrella y el AMVA.
Agosto - septiembre se sembraron 30.000 arboles de especies nativas en el predio El Romeral propiedad del Municipio dentro del programa de reforestacion. Igualmente se sembraron 60 arboles de especies nativas en el retiro de la quebrada La Elvira  y 34 arboles que se encontraban en el predio denominado oro verde y fueronn sembrados en barrios como toledo, los balsos, bosques del pinar, barrio escobar entre otros.
Septiembre: El día 17 de septiembre, el director del Area Metropolitana y el Alcalde del Mcpio de La Estrella, firmaron un nuevo acuerdo de voluntades que establece como alcance aumentar la meta de 30.000 a 100.000 arboles sembrados en el Municipio de La Estrella, en el marco del plan siembras como estrategia para mejorar las condiciones ambientales del valle de aburrá. </t>
  </si>
  <si>
    <t>Para este año no se tiene prevista la creacion e implementacion del proyecto de declaracion de areas libres e fauna silvestre. No obstate ya se ha dado inicio a la creacion del banco de proyectos correspondiente.
Con el banco de proyectos N° 2017063005380104 se viabilizó el proyecto denominado "Implementación de Actividades de educación ambiental encaminadas a generar cultura frente al cuidado protección y preservación del medio ambiente. Vigencia 2018", por un valor de  $108.740.000, el cual se estará ejecutando en el año 2018 y apuntara a la declaracion de areas libres de fauna silvestre.</t>
  </si>
  <si>
    <t xml:space="preserve">Aun no se ha logrado la adquisicion de ningun predio para la conservacion del recurso hidrico, no obstante ya se ha entregadoo toda la informcion correspondiente de dos predios previstos a adquirirse (El Billar y Miraflores), en cofinanciacion con la secretaria de medio ambiente del departamento (gobernacion) y el area metropolitana del valle de aburra (AMVA). </t>
  </si>
  <si>
    <r>
      <t xml:space="preserve">Se esta en el proceso de visualizacion y establecimiento de dichas rutas. Buscando la alinza con otros actores ambientales importantes, tales como Comfama, y mesa ambiental municipal.
</t>
    </r>
    <r>
      <rPr>
        <sz val="11"/>
        <color rgb="FFFF0000"/>
        <rFont val="Calibri"/>
        <family val="2"/>
        <scheme val="minor"/>
      </rPr>
      <t xml:space="preserve">En el tercer trimestre se avanzo en la estructuracion del proyecto denominado "Implementacion de rutas ambientales para el desarrollo y consolidacion del capital cultural, ecologico, artistico, Reserva El Romeral", cuyo banco de proyectos esta aun en tramite, y tiene un rubro presupuestal de $ 180.000.000. Se prevee ejecutarlo en el año 2018. </t>
    </r>
  </si>
  <si>
    <r>
      <t xml:space="preserve">Para este añ 2017 no esta establecida la implementacion de dicha ruta turistica.
</t>
    </r>
    <r>
      <rPr>
        <sz val="11"/>
        <color rgb="FFFF0000"/>
        <rFont val="Calibri"/>
        <family val="2"/>
        <scheme val="minor"/>
      </rPr>
      <t>En este tercer trimestre se presento el proyecto denominado "Fomento, desarrollo y consolidación del plan Municipal de turismo del Municipio de La Estrella", para ejecutarse en la vigencia 2018, por un valor de $91.000.000, el cual tiene banco de proyecto N° 2017063005380105.</t>
    </r>
  </si>
  <si>
    <r>
      <rPr>
        <sz val="11"/>
        <color rgb="FFFF0000"/>
        <rFont val="Calibri"/>
        <family val="2"/>
        <scheme val="minor"/>
      </rPr>
      <t>Para este añ 2017 no esta establecido el diseño y construccion de los parques ecologicos reservas del romeral y miraflores.</t>
    </r>
    <r>
      <rPr>
        <sz val="11"/>
        <color theme="1"/>
        <rFont val="Calibri"/>
        <family val="2"/>
        <scheme val="minor"/>
      </rPr>
      <t xml:space="preserve">
</t>
    </r>
  </si>
  <si>
    <r>
      <t xml:space="preserve">Esta previsto adelantar campañas de promocion en el uso de energias alternativas en el transcurso de este año 2017. 
</t>
    </r>
    <r>
      <rPr>
        <sz val="11"/>
        <color rgb="FFFF0000"/>
        <rFont val="Calibri"/>
        <family val="2"/>
        <scheme val="minor"/>
      </rPr>
      <t>Con el banco de proyectos N° 2017063005380104 se viabilizó el proyecto denominado "Implementación de Actividades de educación ambiental encaminadas a generar cultura frente al cuidado protección y preservación del medio ambiente. Vigencia 2018", por un valor de  $108.740.000, el cual se estará ejecutando en el año 2018 y apuntara a la declaracion de areas libres de fauna silvestre, entre otras actividades.</t>
    </r>
  </si>
  <si>
    <r>
      <t xml:space="preserve">En este primer trimestre evaluado no se realizaron acciones de conservacion y restauracon de ecosistemas. Conjuntamente con el area metropolitana del valle de aburrá y empresas publicas de medellin se han realizado visitas tecnicas al predio "El Romeral"ubicado en la reserva del mismo nombre, para evaluar el area correspondiente y muy posiblemente adelantar reforestacion y siembr masiva de especies nativas que fortalecerian la conservacio de dicho ecosistema boscoso.
</t>
    </r>
    <r>
      <rPr>
        <sz val="11"/>
        <color rgb="FFFF0000"/>
        <rFont val="Calibri"/>
        <family val="2"/>
        <scheme val="minor"/>
      </rPr>
      <t>En este tercer trimetre del año, se logro establecer un acuerdo de voluntades entre la Alcaldia del Municipio de La Estrella y El Aea Metropolitana del valle de Aburra, para la siembra inicialmente de 30.000 arboles y posteriormente en otro acuerdo hasta lograr una cantidad de 100.000 arboles en la zona denominada El Romeral, de propiedad del Municipio, donde a la fecha actual ya se han sembrado 30.000 arboles, y apunta a la conservcion y restauracion de dicho ecosistema brindando servicios de proteccion al medio ambiente.</t>
    </r>
    <r>
      <rPr>
        <sz val="11"/>
        <color theme="1"/>
        <rFont val="Calibri"/>
        <family val="2"/>
        <scheme val="minor"/>
      </rPr>
      <t xml:space="preserve">
En este tercer trimestre 
</t>
    </r>
  </si>
  <si>
    <r>
      <t xml:space="preserve">Estas sensibilizacione se realizaron dentro del desarrollo del proyecto de limpieza y proteccion del cauce y areas de retiro de la quebrada "La Culebra", adelantado en convenio entre el municipio de la estrella y CORANTIOQUIA.
</t>
    </r>
    <r>
      <rPr>
        <sz val="11"/>
        <color rgb="FFFF0000"/>
        <rFont val="Calibri"/>
        <family val="2"/>
        <scheme val="minor"/>
      </rPr>
      <t>Con el banco de proyectos N° 2017042805380052 se viabilizó el proyecto denominado "Implementación de un programa de ahorro y uso eficiente de los recursos naturales aplicadas en el sector productivo y en la comunidad educativa del Municipio de La Estrella. Vigencia 2017 ", por un valor de $165.000.000, el cual esta dirigido a la Implementación del programa de apoyo a las estrategias del Cambio climático y alternativas de ahorro eficiente de energía y será ejecutado en el año 2018. 
Se realizaron dos capacitaciones con la comunidad del sector Villa Mira, en el desarrollo del convenio de la limpieza de la quebrada La Elvira, donde se trató el tema del manejo responsable del recurso hídrico y se sensibilizo con el nuevo códigode policía y el cumplimiento de las normas ambientales.</t>
    </r>
  </si>
  <si>
    <r>
      <t xml:space="preserve">Para este año no esta previsto adelantarse el proyecto en mencion. Se estan adelantando consultas y estableciendo contactos para buscar desarrollar un proyecto que apunte  dicho aspecto de uso eficiente de energia.
</t>
    </r>
    <r>
      <rPr>
        <sz val="11"/>
        <color rgb="FFFF0000"/>
        <rFont val="Calibri"/>
        <family val="2"/>
        <scheme val="minor"/>
      </rPr>
      <t xml:space="preserve">Con el banco de proyectos N° 2017042805380052 se viabilizó el proyecto denominado "Implementación de un programa de ahorro y uso eficiente de los recursos naturales aplicadas en el sector productivo y en la comunidad educativa del Municipio de La Estrella. Vigencia 2017 ", por un valor de $165.000.000, el cual esta dirigido a la Implementación del programa de apoyo a las estrategias del Cambio climático y alternativas de ahorro eficiente de energía y será ejecutado en el año 2018. </t>
    </r>
  </si>
  <si>
    <t>En el 3er trimestre se instalaron 0 sistemas septicos, con los sitemas instalados en el 1er tirmeste  se da cumplimiento al 100% de la meta para el año 2017</t>
  </si>
  <si>
    <t>Con el Area Metropolitana se gestionarion recursos para la realizacion del levantamiento topografico y diseños en la tablaza y pueblo viejo, en el 4to. Trimestre se firmara acta de inicio de los trabajos.</t>
  </si>
  <si>
    <t>En recicleje a:  a la empresa Reciplas y empresa de energia, puerta apuerta en 4 sectores de los barrios: chorritos, sector san andres, ferreria y primavera.</t>
  </si>
  <si>
    <t>En el perido: 60 ml en el sector de Bellos aires</t>
  </si>
  <si>
    <t>6 ml alcantarillado en el sector de la Tablaza  y 24 ml en el sector de Pacho Lopez</t>
  </si>
  <si>
    <t>Política de vivienda de la línea de gestión territorial del fondo nacional del ahorro Acogida</t>
  </si>
  <si>
    <t>Porcentaje de Gestión a la administración de la base de datos del régimen subsidiado</t>
  </si>
  <si>
    <t>% CUMPLIMIENTO NETO 2016</t>
  </si>
  <si>
    <t>Reporte 2017
(Cuarto Trimestre)</t>
  </si>
  <si>
    <t>Esta en proceso de ejecucion el  contrato para los estudios, diseños y obras para la ampliacion de la I.E. Concejo Municipal, en este trimestre se avanzó un 10% adicional concluyendo con la etapa de estudios y diseños</t>
  </si>
  <si>
    <t>Esta en ejecución el contrato para el mejoramiento locativo del centro de salud de tablaza, en este trimestre se avanzó un 30% adicional logrando la terminacion de las obras, según contrato de obra No.09061142017 DEL 22 DE MAYO DE 2017 y de interventoria No.09111242017 DEL 08 DEJUNIO DE 2017</t>
  </si>
  <si>
    <t>Se realizaron reuniones para acompañar la novedad de  vivir en propiedad horizontal en el proyecto de vivienda de la Ferreria y Ciudadela La Estrella, con la ayuda del Sena. Encuentas  en vivienda gratis para establecer el nivel socio-familiar.
Visitas y encuestas domiciliarias  para establecer el cumplimiento de los requisitos del programa de mejoramiento de vivienda. Adicionalmente se realizan los seguimientos al cumplimiento de los requisitos para mantener el susbsidio de vivienda y a su vez se realizan las denuncias respectivas sobre quienes no los cumplen para dar inicio a los procesos de revocatoria de los subsidios</t>
  </si>
  <si>
    <t xml:space="preserve">Se continua con el programa de vivienda con dos proyectos: Torre Miraflores 60 subsidios en especie y el proyecto en el sector de la Carrera 55 con 72 susbsidios en dinero y en especie, se realizó el sorteo para adjudicar el susbsidio a las 72 familias del proyecto en el sector de la Carrera 55, </t>
  </si>
  <si>
    <t xml:space="preserve">Se continua con la gestion para reubicar dos familias contenidas en dos fallos de acciones populares contra el municipio, a la fecha ya se cuenta con el compromiso presupuestal y se continuan realizando los tramites de escrituracion </t>
  </si>
  <si>
    <t>Se realizaron las visitas domiciliarias a 75 familias en el proceso de verificacion de los requisitos para el programa de mejoramiento de vivienda para seleccionar las familias beneficiadas</t>
  </si>
  <si>
    <t>Se realizo en el trimestre anterior</t>
  </si>
  <si>
    <t xml:space="preserve">Se suscribieron los contratos de obra No.  09061862016 y de interventoria No.   09111902016 para la construccion del nuevo comando, estan en ejecucion con un avance de obra de 20%. adicional en este trimestre. 
Se suscribio el convenio solidario con la JAC del Barrio El Pedrero para el mejoramiento de la sede comunal el cual se encuentra en un 100% de ejecucion.
</t>
  </si>
  <si>
    <t>Se encuentra en ejecucion el contrato para la construccion del parque ludico, recreativo, deportivo y cultural con un avance adicional de ejecucion del 30% durante este trimestre</t>
  </si>
  <si>
    <t>Se suscribio un convenio interadministrativo con el Instituto de Cultura y Patrimonio de Antioquia para el mejoramiento locativo de la casa de la cultura Francisco Carrillo de Albornoz  el cuals e ejecutara el proximo año</t>
  </si>
  <si>
    <t>Se esta ejecutado el convenio interadministrativo con la E.S.P La Estrella S.A. E.S.P para la intervencion para el mejoramiento de tres sistemas de tratamiento de agua en La Culebra, La Tablacita, San José con un avance de el 100% de los diseños durante este trimestre. Las obras se ejecutaran el proximo año</t>
  </si>
  <si>
    <t>Se realizó la  IMPLEMENTACION, MANTENIMIENTO Y DESMONTE DEL ALUMBRADO NAVIDEÑO COMO GENERADOR DE SANO ESPARCIMIENTO Y ATRACTIVO TURISTICO, EN EL MUNICIPIO DE LA ESTRELLA, ANTIOQUIA 2017, según convenio interadministrativo con la empresa de servicios publicos La Estrella S.A. E.S.P.</t>
  </si>
  <si>
    <t xml:space="preserve">Se continuo con la ejecucion el mejoramiento de andenes en la calle del tiro con la construccion de 100 m en el costado de la I.E. Concejo Municipal con un avance de ejecucion del 100%
Se encuentra en etapa de prefactibilidad la construccion de 100 m  de anden en la calle del tiro por parte del proyecto Quinta Estrella como parte de sus obligaciones urbanisticas.
La Autoridad Ambiental AMVA otorgo el permiso de intervencion arborea de 9 individuos para posterioremente adelantar la construccion de 60m mas de anden sobre la Calle del Tiro, la cual se ejecutara el proximo año.
Adionalmente se suscribio el convenio interadministrativo con el area metropolitana para la construccion de 2,5 Km de espacios para la ciclocaminabilidad, que se ejecutaran el proximo año
</t>
  </si>
  <si>
    <t>Se termino la  ejecucion del  contrato para intervenir la via san miguel la esperanza con un avance de  100% en la etapa de construccion.
Se continua con la ampliacion de un tramo de via en la calle 77 sur, con un avance del 100% en la etapa de preconstruccion y de 25% en la etapa de construccion.
Por Compensacion Urbanistica  se adelantan dos callejones mas en la inmaculada 1 -  con un avance de ejecucion del 60% adicional durante este trimestre.
Se ejecuto el contrato para la rehabilitacion de la malla vial mediante el sistema de parcheo con un porcentaje de ejecucion del 100% . Se ejecuto el contrato para los estudios y diseños de la via a Pueblo Viejo con un porcentaje de avance del 100% .</t>
  </si>
  <si>
    <t>Para el cumplimiento de este indicador se realizó el convenio interadministrativo Nro. 10030692017; y en los informes mensuales se puede evidenciar cada uno de los adelantos e impacto que ha tenido cada una de las actividades realizados; la cual nos permitio tener a la fecha de hoy un procenteje de coberturas de vacunación.</t>
  </si>
  <si>
    <r>
      <t>Con fecha de corte al 15 de diciembre de 2017, En el punto de atención al usuario del área de aseguramiento en salud se brindó asesoría sobre el acceso a los servicios de salud de la población que solicitó alguna orientación sobre el sistema de salud, se asesoró en un 100% la población, es decir, se asesoró la totalidad de la población que se presentó, la cual correspondió a</t>
    </r>
    <r>
      <rPr>
        <b/>
        <sz val="12"/>
        <rFont val="Calibri"/>
        <family val="2"/>
        <scheme val="minor"/>
      </rPr>
      <t xml:space="preserve"> 2.336 </t>
    </r>
    <r>
      <rPr>
        <sz val="12"/>
        <rFont val="Calibri"/>
        <family val="2"/>
        <scheme val="minor"/>
      </rPr>
      <t>usuarios.  
La orientación se realizó en temas como traslados, afiliaciones al régimen subsidiado, ingreso como población especial, movilidad, portabilidad etc
Soportes: Se adjunta foto de atención al usuario personalizada  los demas detalles de atención al usuarios se encuentran en el archivo de gestión del area de aseguramiento en salud de la Secretaria de Seguridad Social y Familia</t>
    </r>
  </si>
  <si>
    <t>Teniendo en cuenta la Inspección y vigilancia que realiza la Secretaria Seccional de Salud y Protección Social de Antioquia con fecha de corte a septiembre  de 2017, el número de objetivos ejecutados en la administración de la base de datos del régimen subsidiado se han cumplido en 36 actividades, dando como resultado una calificación del 93%,  mostrando un cumpliemiento frente a la meta anual del 100%.
Dentro de los objetivos evaluados están reportes a los entes de control, depuración de usuarios fallecidos que figuran activos, depuración de duplicidades, documentos inconsistentes con la edad, archivos maestros, cruces de bases de datos, etc.
Soportes: Se adjunta informe de calificación de la Secretaria Seccional de Salud y Protección social de antioquia del primer semestre-  El segundo se entrega por parte de la Gobernación en al año 2018.</t>
  </si>
  <si>
    <t xml:space="preserve">Siendo las enfermedades crónicas no transmisibles son la primera  causa de morbimortalidad municipal, y sindo así; se a generado la necesidad de unir todos los esfuerzos al interior del municipio para mitigar el daño e impacto que todas las patologias relacionadas al tema de las enfermedades crónicas puedan causar daño a la población;  y es así como a traves de la  promoción los estilos de vida saludable el municipio implementa programas enfocados a la atencion del riesgo cardiovascular y a la implemantacion de la estrategia A.P.S. Para el desarrollo de estas actividades se realizaron diferentes convenio interadministrativos enfocados a los estilos de vida saludable. </t>
  </si>
  <si>
    <t>Con el programa de salud mental y adicciones a corte diciembre de 2017, se han realizado:
Sesión de psicología: 81
Visita domiciliaria: 221
Terapia de familia: 39
Sesión de psiquiatría: 46
Asesoría profesional: 2.588
Taller – capacitación: 375</t>
  </si>
  <si>
    <t xml:space="preserve">Por medio de la implementacion de la estrategia Atencion Primaria en salud; el municipio de La Estella ha venido desarrollando la dimencion de Salud sexual y reproductiva en los diferentes sectores. </t>
  </si>
  <si>
    <t>El Informe de Gerencia de Sistemas de Información en Salud a corte de diciembre de 2017, presenta:
12 semanas epidemiológicas reportadas a la gobernación de Antioquia (septiembre a diciembre 2017)
304 eventos entregados a los encargados para la vigilancia epidemiológica, de los eventos de Vigilancia como: rábica, dengue, muerte perinatal, bajo peso al nacer, intento de suicidio, violencia de género, morbilidad materna y VIH, tuberculosis, lesiones por pólvora, mortalidad perinatal.
43 reportes de lesionados por pólvora en el mes de diciembre (diario).
6 informes de Búsqueda Activa Institucional de enfermedades transmisibles, no transmisible, mujeres en edad fértil y muerte perinatal en los meses de septiembre, octubre y noviembre. 
1 Reporte de SITB, tercer trimestre.
3 Reportes de SIANISEP (septiembre, octubre y noviembre).
1 Asesoría y asistencia técnica de elaboración de Tuberculosis.
1 informe de seguimiento COAI Y PAS 2017 
2 validación y reporte de los RIPS de la ESE Hospital La Estrella de los meses septiembre, octubre y noviembre.
3 informes de información de defunciones a las áreas de aseguramiento en salud y discapacidad.
Apoyo en los informes de obligatorio cumplimiento de la Secretaria de Seguridad Social y Familia informes de gestión.  
4 reuniones de unidades de análisis (creación de las rutas de atención)
1 presentación de indicadores de salud 2016 en el Concejo territorial de Salud)
Apoyo a la elaboración del Plan Territorial de Salud del Municipio (SISPRO).</t>
  </si>
  <si>
    <t>Desde el área de Nutrición se han realizado a diciembre de 2017:
Se entregaron 119.554 desayunos mejorado. 
Se entregaron 63.550 Almuerzos. 
Se entregaron 2.700 Kit Alimentarios Vacacionales
63.514 almuerzos entre Octubre-Noviembre
Se realizaron 20 visitas de supervisión a las unidades aplicativas donde se implementa el PAE.
Se realizó 1 reunión del Comité PAE Municipal
Se realizaron 5 visitas de supervisión al proveedor de alimentos.</t>
  </si>
  <si>
    <t>Con el programa de salud mental y adicciones a corte diciembre de 2017, se han realizado:
Tratamiento de rehabilitación ambulatoria: 119
Tratamiento de rehabilitación residencial: 11
Pruebas toxicológicas: 42
Grupo de apoyo para usuarios (por usuario): 24
Grupo de apoyo para familias (por familia): 50
Grupo de apoyo mixto: 370</t>
  </si>
  <si>
    <t>En el área de Saneamiento, a corte de diciembre de 2017 se han realizado:
820 visitas de control de factores de riesgo a los establecimientos relacionados con el consumo (Resultado 70 %) 
10 cursos de manipulación de alimentos (Resultado 200 %)  
535 Visitas de inspección, vigilancia y control en empresas y peluquerías (90%) 
Cuarto índice de infestación larvaria (Resultado 100 %)
4.400 Esterilización y vacunaciones, atenciones veterinarias (Resultado 85 %) 
2.270 personas sensibilizadas en tenencia responsable de mascotas (Resultado 60%) 
Atención a los caninos del programa ARCA (Cuidado, limpieza, 48 recepciones y 66 adopciones) (Resultado 120 %)  
445 Muestras de agua y alimentos (Resultado 65 %)
280 fumigaciones (Resultado 100%)  
Suministros ARCA (Resultado 100 %)
Promedio: 100 % de cumplimiento total</t>
  </si>
  <si>
    <t>1 Preliminar documento ASIS 2017
13 anexos de mortalidad, morbilidad, determinantes sociales.</t>
  </si>
  <si>
    <t xml:space="preserve">La Política Pública de Adulto Mayor se tiene proyectada para el final del cuatrienio 2016-2019. A diciembre de 2017, desde el área de Gerontología se han desarrollado actividades tales como: 
528 actividades de mantenimiento físico
100 talleres educativos
144 talleres ocupacionales
51 actividades recreativos
22 acciones lúdicas
1 cabildo de adulto mayor (elegido y posesionado)
776 atenciones a usuarios pertenecientes al programa de Colombia mayor
60 intervenciones extramurales (veredas el Llano, San Isidro, Peñas Blancas, La Raya), así como las intervenciones en las sedes principales: cabecera y la Tablaza. </t>
  </si>
  <si>
    <t>En el área de infancia y adolescencia a corte de diciembre de 2017, se han realizado:
10 sesiones de Mesa de Infancia y Adolescencia), 4 sesiones de Comité de política social
10 capacitaciones a madres comunitarias y agentes educativas
312 niños de hogares comunitarios beneficiados de toma de medidas (peso, talla, perímetro cefálico) por estudiantes de la Universidad pontificia bolivariana
3 capacitaciones a madres gestantes y lactantes
3 presentaciones al concejo municipal sobre COMPOS, Infancia y Madres sustitutas
Celebración del día del niño, beneficiando a más de 3.000 niños y niñas
Foro sobre niñez y adolescencia; enlace en el comité departamental del sistema nacional de coordinación de responsabilidad penal para adolescentes; prevención de trabajo infantil en las cuatro instituciones públicas del municipio
Certificación a madres comunitarias en plan de emergencias, primeros auxilios y manipulación de alimentos
Cualificación a madres comunitarias, agentes educativas, padres de familia y niños de primera infancia, en Habilidades socioemocionales a través del programa “Fantásticos de nacimiento”; - Transporte para los niños de 10 hogares comunitarios que transitaron a la modalidad de CDI: 93 niños - 10 docentes
Acciones de promoción de la salud mental y prevención de los factores de riesgo en la primera infancia, a través de la intervención y acompañamiento de practicantes de psicología de las universidades UPB, IUE y UCC.</t>
  </si>
  <si>
    <t>En el último trimestre del año 2017, la Unidad de Victimas realizó:
Atención a público: 390 personas
Novedades: 142 personas</t>
  </si>
  <si>
    <t>ACCIONES REALIZADAS EN EL ÁREA DE DISCAPACIDAD A DICIEMBRE DE 2017:
28 Intervenciones a la población con discapacidad y sus cuidadores en asesorías socio familiares
5 Préstamo de ayudas técnicas
1 Operación el Comité Municipal de Discapacidad
54 Caracterizaciones y validaciones los registros de las personas con discapacidad del municipio
42 Acciones para mejorar los estilos de vida de la población con discapacidad para generar hábitos de vida saludable
34 Talleres de enseñar el lenguaje de señas a la población con discapacidad auditiva y sus familias
83 Actividades de promoción cultural y de arte para la población con discapacidad
8 Promociones para la Gestión empresarial para las personas con discapacidad
5 actividades en semana de la inclusión y la capacidad 
690 personas con discapacidad y sus familias atendidas a quienes hacen parte de nuestra oferta institucional entre asesorías, caracterización y grupos ubicados en el sector urbano y rural Inmaculada, Tablaza, Pueblo Viejo y Cabecera del Municipio de La Estrella-Antioquia.</t>
  </si>
  <si>
    <t>PERTENECE A LA SECRETARIA DE LA MUJER</t>
  </si>
  <si>
    <t>En el último trimestre del 2017 desde el programa de Juventud, se realizaron 6 convivencias con los grados 10 y 11 de las instituciones educativas públicas del municipio, impactando con esto aproximadamente 200 jóvenes, se realizaron 2 talleres sobre el estatuto de ciudadanía juvenil, impactando 60 jóvenes y líderes de organizaciones, se identificaron y caracterizaron 5 organizaciones juveniles y se apoyó la creación de 1 prejuvenil y grupo juvenil en el sector de la Bermejala, además se identificaron y caracterizaron 3 líderes juveniles en la parte artística y cultural. se realizaron 4 salidas pedagógicas al museo del agua, fundaciones FUNAVID, emisora latina estéreo y parque de las aguas, como invitación a la recreación y al conocimiento y como parte de la dinamización de las organizaciones juveniles.  se han realizado 3 talleres con grupos y organizaciones juveniles con temáticas de trabajo en equipo, crecimiento personal y liderazgo. Además, se han realizado 3 escuelas de padres con temáticas relacionadas con la juventud: arte y cultura, juegos modernos, redes sociales, etc. con todo esto se han impactado aproximadamente 350 jóvenes, aclarando que una misma organización puede participar de varias actividades. Además, en el último trimestre 5 jóvenes del municipio participaron activamente de las actividades de enlace con la Gobernación de Antioquia: encuentro departamental de presidentes de plataforma juvenil, campamento de agentes locales de juventud y cumbre departamental de juventudes, todas llevadas a cabo en el área metropolitana.</t>
  </si>
  <si>
    <t xml:space="preserve">Se atiende a través de los diferentes programas sociales de la Secretaria tales como: discapacitados, victimas, aseguramiento en salud, seguridad alimentaria y familias en acción entre otros programas adscritos a la dependencia que acoge a toda la población vulnerable del municipio. </t>
  </si>
  <si>
    <t>El Programa RED UNIDOS, es un programa del nivel Nacional el cual sus acciones no dependen directamente del ente Municipal.  Por lineamientos nacionales este programa tuvo una ejecución hasta el mes de abril de 2017 , luego se reinició el contrato nuevamente el 10 de Diciembre de 2017. Por este motivo su ejecución no se llevó a cabo un 100%</t>
  </si>
  <si>
    <t>En el último trimestre del año 2017, la Unidad de Victimas realizó:
12 Reuniones con la comunidad, 315 personas.
Comité de Territorial de Justicia Transicional: 3 ordinarios y 1 extraordinario.
Solicitud de Plataformas: 4 plataformas (Vivanto, Rusicst, Sigo, Tablero PAT).
Subsidiariedad:18 solicitudes, 28 familias beneficiadas
Atención al público en el trimestre de octubre a diciembre de 2017 es de 390 personas
Jornada de recuperación emocional
Jornada, tramite y entrega de libretas militares
Capacitación proyectos productivos
Curso Comfenalco
Talleres sectorizados normativo (ley 1448 de 2011s y psicosociales.</t>
  </si>
  <si>
    <t xml:space="preserve">El Programa MAS FAMILIAS EN ACCIÓN, es el programa de Prosperidad Social que ofrece a todas​ aquellas familias con niños, niñas y adolescentes menores de 18 años que requieren un apoyo económico para tener una alimentación saludable, controles de crecimiento y desarrollo a tiempo y permanencia en el sistema escolar. Para poder recibir el incentivo las familias deben generar un cumplimiento realizando acciones que le permitan estar actualizados en la información. El Municipio para la ejecución del programa realiza una serie de actividades para el cumplimiento del POA que es el avance que ha realizado el Municipio frente a  las obligaciones. Este cuarto trimestre se han realizado 137 verificaciones en salud,  1220 novedades en educación, Otros trámites 42, se han actualizado 96 familias en la base de datos, de la misma manera se ha realizado 5 cruce de bases de datos para el trabajo interdisciplinar con los programas de discapacidad y aseguramiento. Se han realizado 9 convocatorias las cuales se realizan para tratar temas de encuentros de bienestar, suspendidos, cambios de IPS, retirados, reuniónes de madres líderes, convocatoria de niños y niñas en situación de discapacidad. De la misma manera este último trimestre se han realizado 13 encuentros de bienestar con una asistencia de 105 personas. Existe la oficina de Atención a Usuarios, el cual este último trimestre se han atendido 396 Personas. En el Area de Acompañamiento a la familia, se acompañó los encuentros de bienestar del programa MAS FAMILIAS EN ACCIÓN, Así mismo se realiza el acompañamiento a las familias reportadas por comisaría de familia  en prevención de violencia, realizando  tres reuniones, en este último trimestre.  Se lideró desde el Area el acompañamiento con el Area de Salud Mental casos que requieran segumiento y se trabajaron las rutas de atención en siete (7) reuniones. Así mismo se hicieron tres visitas a los colegios coordinando acciones de niños que presentan algún tipo de discapacidad para que estas familias se reporten al Registro de Personas con Discapacidad del Municipio, de la misma manera se está haciendo en compañía con obra pública la caracterización de las familias de la Urbanización Villas de Ensueño segunda etapa, las cuales presentan dificultades a nivel comunitario y de convivencia. En el Area de Salud y belleza se han capacitado a 108 Alumnos en Estética capilar y Barbería, en donde estos alumnos prestan un servicio social en actividades sociales como son las alcaldías en el barrio y domingos comunitarios, mostrando una asistencia de 395 usuarios.  Así mismo se apoya desde el Area de familia a los niños de primera infancia con esta labor se encuentran beneficiados 176 niños y niñas. </t>
  </si>
  <si>
    <t>A corte del 20  de diciembre de 2017, en la Agencia Pública de Empleo se ha realizado:
19 usuarios colocados en el cuarto trimestre de 2017.
434 oferentes siderenses inscritos con hoja de vida completa.
Acciones realizadas para cumplir con el indicador: 14 Nuevas Empresas Registradas, 349 vacantes gestionadas.</t>
  </si>
  <si>
    <t>Con la gestión del cuarto trimestre de la Agencia Pública de Empleo, se logra la Alianza con la  el banco de occidente, para capacitar a los siderenses en Técnico en Asesoría comercial y operaciones de entidades financieras.</t>
  </si>
  <si>
    <t>Programa estado joven (programa del servicio publico de empleo) donde se logro que el municipio de La Estrella contara con dos practicantes de trabajo social.</t>
  </si>
  <si>
    <t>Nro. De Caracterizaciones de organizaciones sociales y comunitarias existentes en el municipio</t>
  </si>
  <si>
    <t>A la fecha se tienen activas las personerias de 41 JAC y 1 ASOCOMUNAL. No se tienen Personerias Juridicas nuevas, por cambio sen el trmaite en la Gobernación de Antioquia, pero se estan asesorando segregaciones en el Sector del Alto de los Sierra, Alto de los Ospina, Montañita, Los Chanos, Anón Selene, Tarapaca, Sector los Sauces, Sector La Virgen.</t>
  </si>
  <si>
    <t>En este trimetre se viene acompañando procesos con 43 organismo comunales, la Red de Veedurias, Veeduria de la Mujer (Mujeres Violetas),  Veeduria Ambiental, Veeduria PAME, Veeduria al Plan de Desarrollo, Consejo de Participación ciudadana, cabildo del adulto mayor entre otros.</t>
  </si>
  <si>
    <t xml:space="preserve">Se articulo un evento con la ASOCOMUNAL de La Estrella, Seminario para la Gestión Comunitaria con 80  lideres y liderezas del territorio, donde se abordaron termas como, la nueva ley Estatutaria de Participación ciudadana 1757 de 2015, liderazgo, Procesos de Paz y Estructra del Estado.  El Evento se llevo a cabo en la Universidad Lasallista.  
Taller - Conversatorio con la Secretaria de Particpación ciudadana del Departamento y el comite coordinador de Convietes ciudadnos Participativos y lideres sociales </t>
  </si>
  <si>
    <t>En el cuarto trimestre se continuo dando aplicacion al Decreto Municipal  089 del 28 de julio de 2017, en lo relacionado con la reglamentacion del pico y placa.
Se continuo con el apoyo a las actividades deportivas del INDERE, denominadas ENCICLADAS, actividad que se realiza en forma mensual.</t>
  </si>
  <si>
    <t>Se realizó la asistencia y acompañamiento a las encicladas programadas por la Alcaldia municipal con destino a municipio vecinos como actividad ludica y recreativa, actividad que se realiza en forma mensual.</t>
  </si>
  <si>
    <t>No se realizaron capacitaciones  a las empresas de transporte publico de pasajeros.</t>
  </si>
  <si>
    <t>Se elaboro el Plan local de Segurida Vial para el minicipio de La Estrella, en compañía del Area Metropolitana y la facultade de salud publica de la Universida de Antioquia, proyecto que nos facilita gestionar recursos para la ejecucion de proyectos que la Secretaría pretenda llevar adelante patrocinados por la Agencia Nacional de Seguridad Vial.</t>
  </si>
  <si>
    <t>-Se continuo con el convenio  educativo para suministro de estudiantes en pasantía en la técnica de tránsito y transporte con las instituciones educativas, Marco Fidel Suarez y Corpointransito y se relizó un nuevo cvonvenio con la institucion edicativa ENAC.
-Se han realizado sensibilizaciones constantemente a conductores de motocicletas, puesto que son los mas vulnerables en las vias.
-Se realizaron campañas de sensibilización a la primera infancia a través de las instituciones educativas asentadas en la municipalidad.
-El socio estrategico Emtrasur, cuenta con una capacitadora vial, quien es la encargada de realizar los cursos a los infractores de la norma de transito y a quienes se les brinda un incentivo por el hecho de asistir a este curso para el pago de la infraccion inpuesta, adicionalmente se dicta este mismo de forma gratuita a los infractores de amonestaciones pedagogicas.</t>
  </si>
  <si>
    <t xml:space="preserve">Se ejecutó el contrato de servicio de actualización, capacitación y soporte en el sistema de información QX-TRANSITO.
Adicionalmente se contrató la modernización, mantenimiento preventivo y correctivo para los cruces semafóricos ubicados en la jurisdicción de La Estrella Antioquia.
</t>
  </si>
  <si>
    <t>Para este trimestre no se ha realizado  señalizacion</t>
  </si>
  <si>
    <t xml:space="preserve">Se encuentra en etapa de terminacion y liquidacion, en donde se han realizado actividades de mantenimiento preventivo, correctivo y de modernizacion de los cuatro cruces semaforicos conque cuenta el municipio.
1/1 = 100
</t>
  </si>
  <si>
    <t>Se le ha dado continuidad al proyecto de fotodetecciones  de órdenes de comparendo a través de ayudas técnicas y tecnológicas a los presuntos infractores de las normas de tránsito en el municipio, el cual se inicio desde el mes de septiembre de 2016 Media</t>
  </si>
  <si>
    <t>mejoramiento de la eficacia policial a traves de la dotación de elementos tecnologicos para los cuadrantes de policia del municipio de la estrella antioquia 2017</t>
  </si>
  <si>
    <t>En el trimestre anterior se realizo Adquisición e instalación de fibra óptica para la interconexión a la red de datos de la Policía.</t>
  </si>
  <si>
    <t xml:space="preserve">Durante este periodo por parte de la Administración Municipal no se realizarón encuestas de percepción de seguridad </t>
  </si>
  <si>
    <t>32 camaras de vigilancia, 5 cuadrantes de policia,  3 consejos de seguridad, 01 reunión con los comerciantes de la zona peatonal, 01  reunión comite orden publico,   1  reunion del fondo de seguridad. 1 reunión con los venteros estacionarios del parque principal</t>
  </si>
  <si>
    <t>En el segundo trimestre fueron entregadas  diez (10) motocicletas para dotación de la Policía Nacional y Ejercito ubicados en el Municipio de La Estrella y Adquisición de un (1) vehículo tipo pickup doble cabina 4x4 para dotación de la Policía Nacional ubicada en el Municipio de La Estrella.  Mejoramiento de la eficacia policial a traves de la dotación de elementos tecnologicos para los cuadrantes de policia del municipio de la estrella antioquia 2017</t>
  </si>
  <si>
    <t>Inspección de Policia La Tablaza: 8 capacitaciones a infractores del código de Policía. Inspección de Policía Cabecera 5 CAPACITACIÓNES A INFRACTORES  CÓDIGO NACIONAL DE POLICÍA Y CONVIVENCIA.</t>
  </si>
  <si>
    <t>Fortalecimiento de los canales de comunicación con la policía nacional y el ejercito (aumento cuadrantes, cámaras, Pie de fuerza, radio, teléfonos, celulares)</t>
  </si>
  <si>
    <t>Se mantienen los 6 canales anteriores (cuadrantes, camaras, pie de fuerza, radio, telefonos y celulares) y se implementa (1) un canal de comunicacion mas que fue la Instalación de la linea unica de emergencias para el Municipio se encuentra ubicada en la Estación de Policia La Estrella</t>
  </si>
  <si>
    <t>Comisaría de Familia La Tablaza: Si bien hasta la fecha no se han realizado programas para la disminucion y prevecion del consumo de drogas, alcohol y sustancias psicoactivas , si se han remitido a las personas que lo requieren a programas como: cardinal que coordina el municipio de la Estrellal, Sin Fronteras del ICBF y atenncion desde su EPS o SISBEN</t>
  </si>
  <si>
    <t>Convenios adelantados y rendidos en el primer triemstre de la anulidad</t>
  </si>
  <si>
    <t xml:space="preserve">Comisaría de Familia La Tablaza: En los meses de octubre, noviembre y diciembre de 2017  el despacho no ha realizado Capacitaciones o eventos para promover la convivencia y seguridad ciudadana en las IE, Los talleres  que se tenian programadas fueron canceladas por la institucion educativa Jose Antonio Galan </t>
  </si>
  <si>
    <t xml:space="preserve">En elprimer trimeste se elaboro el plan integral de seguridad y convivencia, Inspección de Policía Tablaza celebraron 55 ACTAS DE MEDIACIÓN POLICIVA Y AUDIENCIAS DE CONCILIACIÓN  y en  Inspección de Policia Cabecera fueron **.  </t>
  </si>
  <si>
    <t>Inspección de Policía La Tablaza se realizaron 3 DEBE CORREGIRSE, CON LA ENTRADA EN VIGENCIA DE LA LEY 1801 DEL 2016 EL TERMINO YA NO ES EL DE "CONTRAVENCIONES", SINO DE "COMPORTAMIENTOS . CONTRARIOS A LA CONVIVENCIA". LA LEY 746 DEL 2002 FUE DEROGADA POR LOS ART. 124 a 128 DE LA LEY 1801 DEL 2016, Inspección cabcera audiencias de conciliación</t>
  </si>
  <si>
    <t>Comisaría de Familia La Tablaza: Durante este trimestre el despacho en compañía de la secretaria de gobierno y la personeria municipal participo de una actividad para promocionar  la participacion ciudadana y evitar el uso de la polvora en los NNA . Comisaría de Familia Cabcera: Se realizaron 3 charlas –taller a los Padres vinculados a Procesos de Restablecimientos de derechos y Procesos de Violencia intrafamiliar</t>
  </si>
  <si>
    <t xml:space="preserve">Comisaría de Familia La Tablaza: En lo corrido de los meses de octubre, noviembre y diciembre  se han adelantado  7 procesos de restablecimiento de derechos, se adelantaraon 23 procesos de verificacion, y 20 conciliaciones de alimentos a favor de Niños, niñas y adolescentes. Comisaría de Familia Cabecera Restablecimiento de Derechos 6
Verificación de Derechos 4
Constataciones que se resolvieron con medidas de Restablecimiento 31
</t>
  </si>
  <si>
    <t xml:space="preserve">Comisaría de Familia La Tablaza : Hasta la fecha se han atendido en el despacho de la Comisaria de Familia  337  personas. Comisaría de Familia Cabecera: Trabajo social 160
Psicología 281
Psicopedagogía 98
Asesorías 56
</t>
  </si>
  <si>
    <t>Durante el período enunciado, y con base en el tratamiento penitenciario de la ley 65 de 1.993 se realizaron las actividades que propenden por la resocialización de los internos (Talleres, capacitaciones, estudios técnicos, cursos, torneos deportivos y culturales) 22 en total.  Se ejecuta con el apoyo de profesionales relacionados con las diferentes áreas como lo son sicologia, siquiatría, trabajo social, etc.  El tratamiento penitenciario de resocialización se direcciona al mejoramiento de la calidad de vida de las personas en detención preventiva intramural.</t>
  </si>
  <si>
    <t>El dia 2 y 3 de noviembre se realizó la auditoria externa del Icontec, la cúal fue aprobada mediante la certificación en ISO 9001:2015, permitiendonos demostrar el alto nivel de calidad, donde la alcaldía sigue principios de gestión de calidad.</t>
  </si>
  <si>
    <t>En el ultimo trimestre la Oficina de Comunicaciones recibio una dotación de cinco (5) equipos:
1. Camara Fotogragica - video Canon EOS 80 D.
1. Tripode 72" monopod camerar camcard plmon72
1. Zoom power zoom adapter PZ - E1.
1. Microfono ligthmeight on camera microphone
1. Lampara (flash).</t>
  </si>
  <si>
    <t xml:space="preserve">Eventos_
- Octubre: 59
-Noviembre: 59
- Diciembre: 123
Free Press (Radio, Televisiíon y medios impresos)
- Octubre: 11
- Noviembre: 9
- Diciembre: 10
Rendicion de cuentas a la comunidad
- Diciembre: 27
</t>
  </si>
  <si>
    <t>En el mes de octubre - noviembre  - diciembre no se ejecutaron alcaldia e mi barrio.</t>
  </si>
  <si>
    <t>El primer eje: 100%
Segundo eje: 95%
Tercer eje: 20%
Cuarto eje: 8%</t>
  </si>
  <si>
    <t>En el mes de octubre se presentaron 3 rendiciones de cuentas: La Bermejala, Villa Alicia, San Agustín.
En el mes de noviembre se presentaron 5 rendiciones de cuentas en los siguientes sectores: Sierra Morena,San Jose de las Aguas, Tierra Amarilla, Juan XXII, Peñas Blancas.
En el mes de Diciembre se presentaron 3 rendiciones de cuentas: Rendición de cuentas públicas Contraloría General de Antioquia - Area Metropolitana, Grupo Empresarial Camacol y Jornada Pública de Rendición de Cuentas -  Alcaldia de La Estrella.</t>
  </si>
  <si>
    <r>
      <t xml:space="preserve">La política pública de género, Mujer y equidad "una prioridad"; se tiene proyectada su actualización para el final del cuatrienio 2016-2019. A diciembre de 2017, desde la Secretaria de La Mujer se han desarrollado actividades tales como: 
*Se realizaron actividades internas, con la participación de los colaboradores  y/o  contratistas del Municipio de La Estrella, para realizar la compilación de conocimientos se realizó las siguientes actividades: 2 Charlas con  la Gobernación de Antioquia en la Secretaria de la Mujer. 1 Inscripción mujeres asociadas adelante en la Secretaria de la Mujer. 
*Con el fin de articular la comunidad en general y colaboradores y/o contratista, las actividades se realizaron con el fin de abarcar los macro grupos, se dispuso de las siguientes actividades: 4 Charlas sobre resolución de conflictos en la Secretaria de la Mujer (Para esta actividad se contó con la comunidad y la colaboración del consultorio jurídico de la Universidad de Antioquia, en la cual la actividad se direcciono en la “Sensibilización y caracterización con enfoque de género”). 3 Reuniones con la mesa de erradicación de violencia contra la mujer en la Secretaria de la Mujer. 1 Taller de articulación de medidas de atención y prevención en la Secretaria de la Mujer. 1 Taller victimas con la participación de los empleados de la Secretaria de la Mujer. 8 Encuentros con la mesa municipal Unidos por la equidad en el Concejo Municipal. 1 Reunión de conformación del nodo municipal en la Secretaria de la Mujer. 2 Charlas con la Sra. Leonor Restrepo de la Gobernación.
*Adicional se gestionaron otras acciones tales como: 15 Talleres con el Sena (Pedrero, B. Chile; San Agustin, el Llano, San Isidro, Peñas Blancas, la Playita, Inmaculada II, Cabecera). Charla Neurotransformaciones Doctora Luz Imelda Ochoa. Desarrollo con perspectiva de género – semillero. Convivencia encuentro de construcción colectiva para la trasversalizacion del enfoque de género. Cineforo: las Sufragista. Charlas de nuevas masculinidades. Capacitación violencia de genero ley 1257. Resolución de conflicto. Charla " tejiendo confianza entre mujeres construimos territorio. Mesa de erradicación de violencia contra las mujeres. Articulación de medidas de atención y prevención. Taller Victimas - empleo. Encuentro mesa municipios unidos por la equidad. 20 claves para ser una mujer feliz. Reunión plan de siembra con el AREA. Reunión lideres – FAILOS. Reunión con líderes de mujeres para derechos y deberes. Reunión equipo de futbol mujeres municipio. Celebración del día de las madres a las mujeres de los grupos. Crianza en igualdad con los CDI. 3 Talleres de Tics con los grupos conformados. 1 Capacitación con EPM. 1 Asamblea departamental por la paz. 1 Charla empoderamiento económico. 1 Charla “Ella aprende, ella emprende”, con la Cámara de Comercio. 
* Otras acciones realizadas fueron: Veladas de la mujer. Charla sobre violencia con la Escuela de Policía. Acompañamiento a personas con capacidades diferentes y cuidadores. Enciclada nocturna. Capacitación con la comisaría de la Tablaza. Charla informativa emprendimiento sostenible. Grafiti elaborado por la UdeA. 2 Ferias de emprendimiento.
</t>
    </r>
    <r>
      <rPr>
        <b/>
        <sz val="12"/>
        <color theme="1"/>
        <rFont val="Calibri"/>
        <family val="2"/>
        <scheme val="minor"/>
      </rPr>
      <t>Beneficiando a un total de 2.358 Siderenses en todo el territorio municipal.</t>
    </r>
  </si>
  <si>
    <t>Nro. de actividades  realizadas con enfoque de igualdad de genero para organizaciones de mujeres(ferias y eventos, capacitaciones, talleres, emprendimiento, observatorio)</t>
  </si>
  <si>
    <r>
      <t xml:space="preserve">Actividades con enfoque de igualdad de género a corte de diciembre de 2017, realizadas teniendo en cuenta el mes de marzo, como conmemoración de los derechos internacionales de la mujer, se creó la “Semana de la mujer y la juventud”, igualmente se llevó a cabo acciones semanales dirigidas por grupo etario (Infancia y adolescencia, adulto joven y adulto mayor) durante el mes de marzo,  tales como:
1 Evento. Belleza con estilo: esta actividad se realizó en la Casa para la Educación y en la Casa del adulto mayor, donde se abarco la población de hombres y mujeres de diferente grupo etario.
1 Evento. Tarde musical en la Casa de la Educación.
1 Evento. Picnic en la Casa de la Juventud.
1 Charla interactiva como sondeo de conocimientos con los empleados de la Secretaria de la mujer en la Casa para la Educación.
1 Conversatorio para identificar las necesidades de las mujeres en la Casa de la Mujer.
1 Reunión Jornada seguridad social y la mujer en la Casa para la Educación.
1 Taller de decoración y película de sensibilización en la Casa de la Mujer.
1 Ritual de la mujer en la Casa para la Educación.
En los espacios de construcción ciudadana, se contó con la participación de la comunidad en general, grupos y/o gremio de mujeres, personal colaborador y/o contratista, con un aproximado de 500 mujeres entre 12 y 26 años, 27 y 50 años (siendo este grupo de mayor participación) y 50 en adelante, se resalta la participación de un grupo de hombres en la actividades contando con alrededor de 30 personas.
</t>
    </r>
    <r>
      <rPr>
        <b/>
        <sz val="12"/>
        <color theme="1"/>
        <rFont val="Calibri"/>
        <family val="2"/>
        <scheme val="minor"/>
      </rPr>
      <t>305 Personas beneficiadas con las actividades programadas en el 2017</t>
    </r>
    <r>
      <rPr>
        <sz val="11"/>
        <color theme="1"/>
        <rFont val="Calibri"/>
        <family val="2"/>
        <scheme val="minor"/>
      </rPr>
      <t xml:space="preserve">
</t>
    </r>
  </si>
  <si>
    <t>Marta Luz Mesa Gonzalez</t>
  </si>
  <si>
    <t xml:space="preserve">Se realizaron 6 capacitaciones: - 3 capacitaciones en el Tema asesoria de Nif los dias 12 de octubre, 30 noviembre y 21 de diciembre     - 3 capacitaciones en el tema  asesoria de saneamiento contable los dias 19 octubre, 17 noviembre y 11 diciembre de 2017                                                                                                        </t>
  </si>
  <si>
    <t>2 campañas: 1 factura de los impuestos del 40% de descuento de la reforma tributaria de la 1819 - Cartas  de incentivacion voluntaria de los impuestos</t>
  </si>
  <si>
    <t>En proceso de Implementacion de plataforma SUIF - Territorio (sistema unificado de inversion y finanzas publicas) desarrollada por el DNP</t>
  </si>
  <si>
    <t>1 Revision con corte al 31 de diciembre de 2017</t>
  </si>
  <si>
    <t>Acciones afirmativas para la población recicladora implementadas.</t>
  </si>
  <si>
    <t>Acciones afirmativas para la población recicladora Programadas.</t>
  </si>
  <si>
    <t>* Se realizan capacitacciones a 156 Alunmnos  en los 4 colegios  Publicos del Municipio  para la entrega de material a los recicladores. *Se realizan sensibilizaciones en los barrios a 71 casas puerta a puerta para fortalecer el reciclaje.* se visitan las empresas del Municipio para la entrega de el material reciclje y  buena separación en la fuente.</t>
  </si>
  <si>
    <t>con funcionarios de la alcaldia y entes operativos.</t>
  </si>
  <si>
    <t>05 rollo de plastico -  01 rollo de 1000 0mts cinta de balizar -  06 palas redondas  - 02 saca pico- 01 mandarria  - 02 barras - 01  azadon - 01 pala cuadrada -01 sisalla</t>
  </si>
  <si>
    <t>en los sectores de La Raya y Inmaculada No 1 dos en cada sector dandole aplicabilidad al plan elaborado con simulación y simulacro</t>
  </si>
  <si>
    <t xml:space="preserve"> 25 vistas en los sectores de la raya, la inmaculada, tierra amarilla, quebrada la muerte, Villas de ensueño, san andres, alto de la cruz</t>
  </si>
  <si>
    <t xml:space="preserve">sectores de san miguel, I.E. Jose Antonio Galan, I.E Bernardo Arango Macias. Y </t>
  </si>
  <si>
    <t>En este cuarto trimestre se continua haciendo acompañamiento a las huertas existente y se sigue con el programa liderado por Corantioquia de Hogares Ecologicos donde se destacan dos grupós: de las veredas y el de cabecera. A la fecha no se cuenta con presupuesto para insumos y se trabaja para propagar las semillas con custodia se semillas y se comparte con las huertas en las que se esta trabajando.</t>
  </si>
  <si>
    <t xml:space="preserve">En el cuarto trimestre se presento el proyecto denominado "Implementacion de rutas ambientales para el desarrollo y consolidacion del capital cultural, ecologico, artistico, Reserva El Romeral", con fecha de radicacion de proyecto 27 de noviembre de 2017, y tiene un rubro presupuestal de $ 180.000.000. Se prevee ejecutarlo en el año 2018. </t>
  </si>
  <si>
    <t>Para este añ 2017 no esta establecida la implementacion de dicha ruta turistica.
En este tercer trimestre se presento el proyecto denominado "Fomento, desarrollo y consolidación del plan Municipal de turismo del Municipio de La Estrella", para ejecutarse en la vigencia 2018, por un valor de $91.000.000, el cual tiene banco de proyecto N° 2017063005380105.</t>
  </si>
  <si>
    <t xml:space="preserve">Para este añ 2017 no esta establecido el diseño y construccion de los parques ecologicos reservas del romeral y miraflores.
</t>
  </si>
  <si>
    <t>Para fuentes moviles  se tiene consolidada la informacion de control a fuentes moviles relizados por la secretaria de transito en asocio con el area metropolitana del valle de aburra donde para el cuarto trimestre se revisaron 440 revisiones para el control de emisiónes de gases en vehículos a gasolina y/o ACPM. Para las industrias localizadas en la jurisdiccion del municipio, en el proceso de expedicion del certificado de usos del suelo se ha realizado el control y seguimiento a todas las empresas localizadas y que solicitan viabilidad para hacerlo en el aspecto de emisiones atmosfericas, verificando la existencia del permiso correspondiente y prestando asesoria tecnica en aquellos casos que no aplica la norma. 
EN TOTAL: 440 revisiones a fuentes moviles + 12 empresas, todas estas revisiones en 4 puntos especiales del municipio</t>
  </si>
  <si>
    <t xml:space="preserve">Convenio 09071452017 de agosto 9 de 2017: Contratante: Municipio de La Estrella: Contratista: Junta de Acción Comunal Vereda La Bermejala del Municipio de La Estrella: Objeto del Contrato: La recuperación ambiental integral de las áreas de retiro de la quebrada La Elvira y cuya fecha de liquidación fue el día 9 de septiembre de 2017. 
Firma de ACUERDO DE VOLUNTADES ENTRE EL AREA METROPOLITANA DEL VALLE DE ABURRA Y LA ESTRELLA PARA LA SIEMBRA DE 100.000 ARBOLES EN JURISDICCION DEL MUNICIPIO. Siembra a realizar en la reserva El Romeral, en los predios que son de propiedad de la Alcaldía Municipal. se realizo visita conjunta con empresas publicas al romeral para verificar area donde se prevee adelantar siembra de aproximadamente 5500 arboles.
</t>
  </si>
  <si>
    <t>Dentro de la ejecucion del contrato N° 09071612017 del 27 de septiembre de 2017, se realizo un total de 80 capacitaciones a instituciones educativos del Municipio, 10 capacitaciones a tecnicos y tecnologos del SENA localizados en el Aula Ambiental del Municipio y 10 visitas de sensibilizacion, diagnostico y mejoramiento a empresas del sector industrial del Municipio.
100 CAPACITACIONES EN TOTAL DONDE SE TRATARON LOS 4 TEMAS PRINCIPALES</t>
  </si>
  <si>
    <t xml:space="preserve">En este periodo no se realizaron limpiezas de quebradas. Se viabilizo el contrato denominado "Recuperación Ambiental De cauce y Las Áreas Retiro De la Quebrada La María Del Municipio De La Estrella, 2017", con numero de radicado 2017110805380166, por un valor de $ 21.000.000 y el cual no fue ejecutado por no asignacion de recursos.
</t>
  </si>
  <si>
    <t xml:space="preserve">En el mes de noviembre se realizo la siembra de 140 plantulas de la familia denominada "Durantas" en la escuela de la institucion educativa Ana Eva Escobar localizada en el sectyor de Pueblo Viejo, la cual se realizo conjuntamente con la empresa "Servientrega". </t>
  </si>
  <si>
    <t>Aun no se ha logrado la adquisicion de ningun predio para la conservacion del recurso hidrico, no obstante ya se ha entregadoo toda la informcion correspondiente de dos predios previstos a adquirirse (El Billar y Miraflores), en cofinanciacion con la secretaria de medio ambiente del departamento (gobernacion) y el area metropolitana del valle de aburra (AMVA). El dia 26 de octubre de 2017 se presento adicionalmente propuesta de financiacion a la gobernacion de Antioquia con numero de radicado 2017010401359, para la adquisicion de predio ubicado en el Romeral de propiedad de la fundacion ramon carolina, por un valor de $4.500.000.000.</t>
  </si>
  <si>
    <t>En este trimestre se ejecuto el contrato N° 09071612017 del 27 de septiembre de 2017, cuyo objeto es "Prestacion de servicios para la implementacion de un programa de ahorro y uso eficiente de los recursos naturales aplicados en el sector productivo y en la comunidad educativa del Municipio de La Estrella vigencia 2017. En la ejecvucion del mismo se hizo entrega de cuatro (4) Kits de ahorro y uso eficiente de los recursos naturales a instituciones educativos del Municipio.</t>
  </si>
  <si>
    <t>En este trimestre se ejecuto el contrato N° 09071612017 del 27 de septiembre de 2017, cuyo objeto es "Prestacion de servicios para la implementacion de un programa de ahorro y uso eficiente de los recursos naturales aplicados en el sector productivo y en la comunidad educativa del Municipio de La Estrella vigencia 2017. En la ejecvucion del mismo se realizaron 90 capacitaciones al sector educativo del municipio y tecnicos y tecnologogos del sena ubicados en el aula ambiental, y adicionalmente se realizaron 10 visitas de sensibilizacion al sector industrial del Municipio.
en total se dictaron 100 sensibilizaciones en cambio climatico</t>
  </si>
  <si>
    <r>
      <t xml:space="preserve">En este cuarto trimestre conjuntamente con las Empresas publicas de medellin se realizo visitas tecnicas al predio "El Romeral"ubicado en la reserva del mismo nombre, para evaluar el area correspondiente y muy posiblemente adelantar reforestacion y siembr masiva de especies nativas que fortalecerian la conservacio de dicho ecosistema boscoso.
</t>
    </r>
    <r>
      <rPr>
        <sz val="11"/>
        <color rgb="FFFF0000"/>
        <rFont val="Calibri"/>
        <family val="2"/>
        <scheme val="minor"/>
      </rPr>
      <t/>
    </r>
  </si>
  <si>
    <t>En el 4to, trimestre se instalaron o sistemas septicos, con los sitemas instalados en el 1er tirmeste  se da cumplimiento al 100% de la meta para el año 2017</t>
  </si>
  <si>
    <t>Actulamente se viene adelantando el levantamiento topografico completo de las redes de acueducto y alcantarillado en las zonas donde presta servcio La Estrella SA ESP, esto con aportes del AMV y del municipio, la interventoria esta siendo adelantada por obras publicas.</t>
  </si>
  <si>
    <t>En recicleje a: en el 4to. Trimestre se realizaron 7 capacitaciones en reciclaje en diferentes sectores del municipio ( barrios:Primavera,  Toledo,  Caqueta, Villa de alcantara, La Inmaculada, parque Principal y Los Balsos)</t>
  </si>
  <si>
    <t>En el cuarto trimestre no se realizaron capacitaciones, con las dictadas en el  1er tirmeste  se da cumplimiento al 100% de la meta para el año 2017</t>
  </si>
  <si>
    <t xml:space="preserve">824,.22 </t>
  </si>
  <si>
    <t>En el perido: 824,.22 ml en por parte de la Estrella SA ESP, en su area de prestacion de servicio</t>
  </si>
  <si>
    <t xml:space="preserve">en el 4to trimestre no se realizaron ni reposiciones ni nuevas construcciones de  alcantarillado </t>
  </si>
  <si>
    <t>En el periodo se instalaron 44 nuevas luminarias</t>
  </si>
  <si>
    <t xml:space="preserve">En el periodo no se reportaron reposiciones </t>
  </si>
  <si>
    <t>Armando Gutiérrez</t>
  </si>
  <si>
    <t>No se contó con aprobación de recursos para realizar proyectos</t>
  </si>
  <si>
    <t xml:space="preserve">Fortalecimiento del sector agropecuario y Asistencia técnica y agropecuaria a productores rurales. </t>
  </si>
  <si>
    <t xml:space="preserve">Caracterización a la población involucradas en proyectos productivos integrales y/o granjas piscícolas </t>
  </si>
  <si>
    <t xml:space="preserve">Nro. de caracterizaciones en proyectos productivos integrales y/o granjas piscícolas </t>
  </si>
  <si>
    <t>Seguimientos y asesorías a los emprendedores rurales (Pollos, gallinas ponedoras, porcicolas para levante y ceba y brevas)</t>
  </si>
  <si>
    <t>No se conoce el dato de visitas realizadas por María Isabel Estrada. 120 visitas por medio del convenio de solares ecológicos entre el Área Metropolitana y Corantioquia</t>
  </si>
  <si>
    <t>Se caracterizó al grupo de productores de pollos de engorde, gallinas ponedoras y porcicolas para levante y ceba,  quienes emplean lo orgánico como abono de las huertas; no se suministraron insumos.</t>
  </si>
  <si>
    <t>No se conoce el dato de visitas realizadas por María Isabel Estrada. Visitas por medio del convenio de solares ecológicos entre el Área Metropolitana y Corantioquia</t>
  </si>
  <si>
    <t>Asistencia técnica y agropecuaria a productores</t>
  </si>
  <si>
    <t>Acompañamiento técnico y agropecuaria a productores</t>
  </si>
  <si>
    <t>250  - Foro Educativo y estuvo dirigido a los docentes y directivos docentes de las instituciones educativas del municipio oficiales y privadas.
35- docentes formados en TICS del JAGA</t>
  </si>
  <si>
    <t>Feria Municipal de la Ciencia, Tecnología y la Innovación, realizada en el mes de noviembre</t>
  </si>
  <si>
    <t xml:space="preserve">En la feria municipal de al ciencia se otorgó el reconocimiento a l mejor proyecto de ciencia, tecnología e innovación, además la Ana Eva Escobar y el Concejo Municipal realizaron la noche de la excelencia otorgando reconocimientos a la comunidad educativa. </t>
  </si>
  <si>
    <t>Ya se realizó en el trimestre anterior</t>
  </si>
  <si>
    <t>Ludoteca para la IE BAM, sede Manuela Beltrán</t>
  </si>
  <si>
    <t>Se realizaron los acompañamientos por parte de la administradora del SIMAT</t>
  </si>
  <si>
    <t>Se acompañó el proyecto democracia y medio ambiente en las insituciones educativas.
Se realizó un diagnóstico de los PEI de las instituciones educativas en cuanto al componente ambiental del PEEM</t>
  </si>
  <si>
    <t>se realizaron los 12 talleres , cursos y actividaddes propuestos como meta para el año, por lo cual se reportó la cantidad en el primer trimestre</t>
  </si>
  <si>
    <t>Se prestó el servicio durante el año académico y se reportó en el primer trimestre</t>
  </si>
  <si>
    <t>90 tabletas entregadas al BAM
5 tabletas entregadas a la Ana Eva Escobar</t>
  </si>
  <si>
    <t>El programa de lectura y escritura se llevó a cabo durante el año académico y se reportó en el primer trimestre.</t>
  </si>
  <si>
    <t xml:space="preserve">Se descentralizaron programas de la casa de la cultura a las insittuciones educativas.
</t>
  </si>
  <si>
    <t>Asesorías por parte de la UAI, desarrolladas por el grupo de profesionales que hacen parte del programa.</t>
  </si>
  <si>
    <t>Realización del Foro Educativo Municipal.
Capacitación en TICS por parte de computadores para educar.</t>
  </si>
  <si>
    <t>Dotación de bibliobanco escolar para preescolar y primaria.</t>
  </si>
  <si>
    <t>En todo el año se prestó atención en las 3 bibliotecas y en la ludoteca, esto se reportó en el primer trimestre del año</t>
  </si>
  <si>
    <t>Para este trimestre la cantidad de beneficiados no tuvo variación.</t>
  </si>
  <si>
    <t>Estos fueron entregado a principio del año.</t>
  </si>
  <si>
    <t>La totalidad de uniformes fueron entregados a los estudiantes de las instituciones, y el sobrante se entregó a cada rector para que ellos se encargaran de la distribución para los estudiantes nuevos.</t>
  </si>
  <si>
    <t>En total fueron 11 estudiantes atendidos durante el año con el programa escuela en casa, 10 de ellos aprobaron el año académico, solo uno de ellos no lo logró ya que su ingreso al programa fue finalizando el año lectivo.</t>
  </si>
  <si>
    <t>Durante el año se desarrollaron las estrategias planteades en el primer trimestre.</t>
  </si>
  <si>
    <t>7 técnicas fueron ofertadas además de las 5 que se había reportado en el primer trimestre del año.</t>
  </si>
  <si>
    <t>Continua la misma cantidad de beneficiados</t>
  </si>
  <si>
    <t>Fueron reportados en el primer trimestre y se desarrollaron en el año académico</t>
  </si>
  <si>
    <t>El convenio con el SENA se realizó al inicio del año y se reportó en el primer trimestre.</t>
  </si>
  <si>
    <t>Mejoramiento del Centro Cultural de La Tablaza</t>
  </si>
  <si>
    <t>Se reportaron en el tercer trimestre</t>
  </si>
  <si>
    <t>Durante el año fue constante el número de grupos de proyección que se rindieron en el primer trimestre</t>
  </si>
  <si>
    <t>La banda sinfónica fue ganadora en Anapoima.</t>
  </si>
  <si>
    <t>Cultura al parque, Estación Arte, nocturno poético, festival de danza y baile, espectáculo de navidad, inauguración alumbrados, muestras artísticas</t>
  </si>
  <si>
    <t>La dotación de uniformes para la banda sinfónica fue entregada en el trimiestre anterior</t>
  </si>
  <si>
    <t>Gestión y subsidios para la reubicación de viviendas en zonas de alto riesgo no mitigable.</t>
  </si>
  <si>
    <t>Trimestre 2</t>
  </si>
  <si>
    <t>Trimestre 1</t>
  </si>
  <si>
    <t>Trimestre 3</t>
  </si>
  <si>
    <t>Trimestre 4</t>
  </si>
  <si>
    <t>Programado</t>
  </si>
  <si>
    <t>Ejecutado</t>
  </si>
  <si>
    <t>Acumulado Ejecutado 2018</t>
  </si>
  <si>
    <t>Avance %</t>
  </si>
  <si>
    <t>Ejecutado 4er Trim 2017</t>
  </si>
  <si>
    <t>Actividades de  gestión Trimestre 1</t>
  </si>
  <si>
    <t>Actividades de  gestión Trimestre 2</t>
  </si>
  <si>
    <t>Actividades de  gestión Trimestre 3</t>
  </si>
  <si>
    <t>Actividades de  gestión Trimestre 4</t>
  </si>
  <si>
    <t>Observaciones o Evidencias Trimestre 2</t>
  </si>
  <si>
    <t>Observaciones o Evidencias Trimestre 1</t>
  </si>
  <si>
    <t>Observaciones o Evidencias Trimestre 3</t>
  </si>
  <si>
    <t>Observaciones o Evidencias Trimestre 4</t>
  </si>
  <si>
    <t>Total de estudiantes matriculados del programa Escuela en casa</t>
  </si>
  <si>
    <t>Todas las Unidades</t>
  </si>
  <si>
    <t>Comisarias(Operativos en Instituciones Educativas)</t>
  </si>
  <si>
    <t>Contratistas comisarias de Familia</t>
  </si>
  <si>
    <t>Secretario de gobierno</t>
  </si>
  <si>
    <t>Inspeciones de policia</t>
  </si>
  <si>
    <t>Inspeciones de policia y comisarias</t>
  </si>
  <si>
    <t>Inspecciones</t>
  </si>
  <si>
    <t>Comisarias</t>
  </si>
  <si>
    <t>Comisarias(Vinculados)</t>
  </si>
  <si>
    <t>Implementación de estrategias para la construcción de paz y convivencia ciudadana(Procesos de ley 746)</t>
  </si>
  <si>
    <t>Total estrategias programas</t>
  </si>
  <si>
    <t>Nro. De estrategias para mejorar la convivencia implementadas</t>
  </si>
  <si>
    <t>Carcel</t>
  </si>
  <si>
    <t>Líder</t>
  </si>
  <si>
    <t>% Ejecución 2016</t>
  </si>
  <si>
    <t>Luis Fernando Rodriguez</t>
  </si>
  <si>
    <t>Carlos Andres Correa</t>
  </si>
  <si>
    <t>Armando Gutierrez  (Lo realiza Maria Isabel)</t>
  </si>
  <si>
    <t>Juan Guillermo Londoño + Alejandro Agudelo</t>
  </si>
  <si>
    <t>Armando Gutierrez (realizado por Maria Isabel Estrada + Lorena)</t>
  </si>
  <si>
    <t>Armando Gutiérrez (Dato obtenido por Lorena, Maria Isabel y Armando)</t>
  </si>
  <si>
    <t>Armando Gutiérrez (realizado por Lorena)</t>
  </si>
  <si>
    <t xml:space="preserve">Armando Gutiérrez (realizado por Lorena + Maria Isabel) </t>
  </si>
  <si>
    <t>Ana Sanchez</t>
  </si>
  <si>
    <t>Se realizo el primer seguimiento al Plan de desarrollo del trimestre enero, febrero y marzo</t>
  </si>
  <si>
    <t>No esta programada para el 1er trimestre</t>
  </si>
  <si>
    <t>Se encuentra en la etapa de formulacion del plan de accion para la actualizacion del Plan Municipal de Turismo</t>
  </si>
  <si>
    <t>Fabio Madrid  (Lo realiza Lorena)</t>
  </si>
  <si>
    <t>Plan Municipal de Turismo actaulizado y/o fortalecido</t>
  </si>
  <si>
    <t>A la fecha ya se hizo el recorrido de la ruta caminera a La Laguna referenciando los 16 puntos de interes que conducen al punto final, estamos en la implementacion de la señalizacion y narcacion de la ruta</t>
  </si>
  <si>
    <t>Es el conjunto de las rutas caminera que se ralizaran en el transcurso del año y del resto del Plan de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</si>
</sst>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0_-;\-* #,##0.00_-;_-* &quot;-&quot;??_-;_-@_-"/>
    <numFmt numFmtId="165"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sz val="11"/>
      <name val="Calibri"/>
      <family val="2"/>
      <scheme val="minor"/>
    </font>
    <font>
      <b/>
      <sz val="11"/>
      <color rgb="FFFF0000"/>
      <name val="Calibri"/>
      <family val="2"/>
      <scheme val="minor"/>
    </font>
    <font>
      <sz val="9"/>
      <color theme="1"/>
      <name val="Calibri"/>
      <family val="2"/>
      <scheme val="minor"/>
    </font>
    <font>
      <sz val="9"/>
      <color indexed="81"/>
      <name val="Tahoma"/>
      <charset val="1"/>
    </font>
    <font>
      <b/>
      <sz val="9"/>
      <color indexed="81"/>
      <name val="Tahoma"/>
      <charset val="1"/>
    </font>
    <font>
      <sz val="11"/>
      <color rgb="FFFF0000"/>
      <name val="Calibri"/>
      <family val="2"/>
      <scheme val="minor"/>
    </font>
    <font>
      <b/>
      <i/>
      <sz val="11"/>
      <color theme="1"/>
      <name val="Calibri"/>
      <family val="2"/>
      <scheme val="minor"/>
    </font>
    <font>
      <b/>
      <i/>
      <sz val="11"/>
      <name val="Calibri"/>
      <family val="2"/>
      <scheme val="minor"/>
    </font>
    <font>
      <sz val="11"/>
      <color rgb="FF00B0F0"/>
      <name val="Calibri"/>
      <family val="2"/>
      <scheme val="minor"/>
    </font>
    <font>
      <sz val="12"/>
      <name val="Calibri"/>
      <family val="2"/>
      <scheme val="minor"/>
    </font>
    <font>
      <b/>
      <sz val="12"/>
      <name val="Calibri"/>
      <family val="2"/>
      <scheme val="minor"/>
    </font>
    <font>
      <b/>
      <sz val="12"/>
      <color theme="1"/>
      <name val="Calibri"/>
      <family val="2"/>
      <scheme val="minor"/>
    </font>
  </fonts>
  <fills count="19">
    <fill>
      <patternFill patternType="none"/>
    </fill>
    <fill>
      <patternFill patternType="gray125"/>
    </fill>
    <fill>
      <patternFill patternType="solid">
        <fgColor theme="9" tint="-0.249977111117893"/>
        <bgColor indexed="64"/>
      </patternFill>
    </fill>
    <fill>
      <patternFill patternType="solid">
        <fgColor rgb="FF92D050"/>
        <bgColor indexed="64"/>
      </patternFill>
    </fill>
    <fill>
      <patternFill patternType="solid">
        <fgColor theme="4" tint="0.59999389629810485"/>
        <bgColor indexed="64"/>
      </patternFill>
    </fill>
    <fill>
      <patternFill patternType="solid">
        <fgColor rgb="FF00B0F0"/>
        <bgColor indexed="64"/>
      </patternFill>
    </fill>
    <fill>
      <patternFill patternType="solid">
        <fgColor theme="0" tint="-0.249977111117893"/>
        <bgColor indexed="64"/>
      </patternFill>
    </fill>
    <fill>
      <patternFill patternType="solid">
        <fgColor theme="6" tint="-0.249977111117893"/>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6" tint="0.39997558519241921"/>
        <bgColor indexed="64"/>
      </patternFill>
    </fill>
    <fill>
      <patternFill patternType="solid">
        <fgColor theme="8" tint="-0.249977111117893"/>
        <bgColor indexed="64"/>
      </patternFill>
    </fill>
    <fill>
      <patternFill patternType="solid">
        <fgColor rgb="FFFFC000"/>
        <bgColor indexed="64"/>
      </patternFill>
    </fill>
    <fill>
      <patternFill patternType="solid">
        <fgColor theme="7" tint="0.39997558519241921"/>
        <bgColor indexed="64"/>
      </patternFill>
    </fill>
    <fill>
      <patternFill patternType="solid">
        <fgColor rgb="FF00B05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FF9933"/>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237">
    <xf numFmtId="0" fontId="0" fillId="0" borderId="0" xfId="0"/>
    <xf numFmtId="9" fontId="0" fillId="0" borderId="1" xfId="0" applyNumberFormat="1" applyBorder="1" applyAlignment="1">
      <alignment vertical="center" wrapText="1"/>
    </xf>
    <xf numFmtId="9" fontId="0" fillId="0" borderId="1" xfId="1" applyFont="1" applyBorder="1" applyAlignment="1">
      <alignment vertical="center" wrapText="1"/>
    </xf>
    <xf numFmtId="165" fontId="0" fillId="0" borderId="1" xfId="1" applyNumberFormat="1" applyFont="1" applyBorder="1" applyAlignment="1">
      <alignment vertical="center" wrapText="1"/>
    </xf>
    <xf numFmtId="9" fontId="0" fillId="0" borderId="1" xfId="1" applyFont="1" applyFill="1" applyBorder="1" applyAlignment="1">
      <alignment vertical="center" wrapText="1"/>
    </xf>
    <xf numFmtId="9" fontId="0" fillId="0" borderId="1" xfId="0" applyNumberFormat="1" applyFill="1" applyBorder="1" applyAlignment="1">
      <alignment vertical="center" wrapText="1"/>
    </xf>
    <xf numFmtId="0" fontId="0" fillId="0" borderId="1" xfId="0" applyBorder="1" applyAlignment="1">
      <alignment horizontal="right" vertical="center"/>
    </xf>
    <xf numFmtId="0" fontId="0" fillId="0" borderId="1" xfId="0" applyBorder="1" applyAlignment="1">
      <alignment vertical="center"/>
    </xf>
    <xf numFmtId="0" fontId="0" fillId="10" borderId="0" xfId="0" applyFill="1" applyAlignment="1">
      <alignment horizontal="center" vertical="center"/>
    </xf>
    <xf numFmtId="0" fontId="0" fillId="3" borderId="1" xfId="0" applyFill="1" applyBorder="1" applyAlignment="1">
      <alignment horizontal="left" vertical="center"/>
    </xf>
    <xf numFmtId="0" fontId="0" fillId="0" borderId="2" xfId="0" applyFill="1" applyBorder="1" applyAlignment="1">
      <alignment vertical="center"/>
    </xf>
    <xf numFmtId="0" fontId="0" fillId="0" borderId="0" xfId="0" applyAlignment="1"/>
    <xf numFmtId="0" fontId="0" fillId="0" borderId="3" xfId="0" applyFill="1" applyBorder="1" applyAlignment="1">
      <alignment vertical="center"/>
    </xf>
    <xf numFmtId="0" fontId="0" fillId="0" borderId="1" xfId="0" applyFill="1" applyBorder="1" applyAlignment="1">
      <alignment vertical="center"/>
    </xf>
    <xf numFmtId="0" fontId="0" fillId="0" borderId="0" xfId="0" applyFill="1" applyAlignment="1"/>
    <xf numFmtId="0" fontId="0" fillId="0" borderId="1" xfId="0" applyFill="1" applyBorder="1" applyAlignment="1">
      <alignment horizontal="left" vertical="center"/>
    </xf>
    <xf numFmtId="9" fontId="0" fillId="0" borderId="1" xfId="0" applyNumberFormat="1" applyFill="1" applyBorder="1" applyAlignment="1">
      <alignment vertical="center"/>
    </xf>
    <xf numFmtId="0" fontId="0" fillId="10" borderId="1" xfId="0" applyFill="1" applyBorder="1" applyAlignment="1">
      <alignment horizontal="left" vertical="center"/>
    </xf>
    <xf numFmtId="0" fontId="0" fillId="10" borderId="1" xfId="0" applyFill="1" applyBorder="1" applyAlignment="1">
      <alignment vertical="center"/>
    </xf>
    <xf numFmtId="0" fontId="0" fillId="10" borderId="0" xfId="0" applyFill="1" applyAlignment="1"/>
    <xf numFmtId="9" fontId="0" fillId="0" borderId="1" xfId="1" applyFont="1" applyFill="1" applyBorder="1" applyAlignment="1">
      <alignment vertical="center"/>
    </xf>
    <xf numFmtId="9" fontId="0" fillId="0" borderId="0" xfId="0" applyNumberFormat="1" applyFill="1" applyAlignment="1"/>
    <xf numFmtId="9" fontId="0" fillId="0" borderId="2" xfId="1" applyFont="1" applyFill="1" applyBorder="1" applyAlignment="1">
      <alignment vertical="center"/>
    </xf>
    <xf numFmtId="9" fontId="0" fillId="0" borderId="2" xfId="0" applyNumberFormat="1" applyFill="1" applyBorder="1" applyAlignment="1">
      <alignment vertical="center"/>
    </xf>
    <xf numFmtId="0" fontId="0" fillId="8" borderId="0" xfId="0" applyFill="1" applyAlignment="1">
      <alignment horizontal="left" vertical="center"/>
    </xf>
    <xf numFmtId="0" fontId="5" fillId="8" borderId="0" xfId="0" applyFont="1" applyFill="1" applyAlignment="1">
      <alignment horizontal="left" vertical="center"/>
    </xf>
    <xf numFmtId="0" fontId="0" fillId="8" borderId="0" xfId="0" quotePrefix="1" applyFill="1" applyAlignment="1">
      <alignment horizontal="left" vertical="center"/>
    </xf>
    <xf numFmtId="0" fontId="0" fillId="4" borderId="1" xfId="0" applyFill="1" applyBorder="1" applyAlignment="1">
      <alignment horizontal="left" vertical="center"/>
    </xf>
    <xf numFmtId="0" fontId="0" fillId="0" borderId="1" xfId="0" applyBorder="1" applyAlignment="1"/>
    <xf numFmtId="1" fontId="0" fillId="0" borderId="1" xfId="2" applyNumberFormat="1" applyFont="1" applyFill="1" applyBorder="1" applyAlignment="1">
      <alignment horizontal="center" vertical="center"/>
    </xf>
    <xf numFmtId="165" fontId="0" fillId="0" borderId="1" xfId="1" applyNumberFormat="1" applyFont="1" applyFill="1" applyBorder="1" applyAlignment="1">
      <alignment horizontal="center" vertical="center"/>
    </xf>
    <xf numFmtId="9" fontId="0" fillId="0" borderId="1" xfId="1" applyFont="1" applyFill="1" applyBorder="1" applyAlignment="1">
      <alignment horizontal="center" vertical="center"/>
    </xf>
    <xf numFmtId="9" fontId="0" fillId="0" borderId="1" xfId="0" applyNumberFormat="1" applyFill="1" applyBorder="1" applyAlignment="1">
      <alignment horizontal="center" vertical="center"/>
    </xf>
    <xf numFmtId="0" fontId="0" fillId="0" borderId="1" xfId="0" applyBorder="1" applyAlignment="1">
      <alignment vertical="top"/>
    </xf>
    <xf numFmtId="0" fontId="0" fillId="0" borderId="1" xfId="0" applyFill="1" applyBorder="1" applyAlignment="1">
      <alignment vertical="top"/>
    </xf>
    <xf numFmtId="0" fontId="0" fillId="0" borderId="1" xfId="0" applyFill="1" applyBorder="1" applyAlignment="1">
      <alignment horizontal="center"/>
    </xf>
    <xf numFmtId="0" fontId="0" fillId="8" borderId="1" xfId="0" applyFill="1" applyBorder="1" applyAlignment="1">
      <alignment vertical="center"/>
    </xf>
    <xf numFmtId="9" fontId="0" fillId="0" borderId="1" xfId="1" applyFont="1" applyBorder="1" applyAlignment="1">
      <alignment vertical="center"/>
    </xf>
    <xf numFmtId="9" fontId="0" fillId="0" borderId="0" xfId="0" applyNumberFormat="1" applyAlignment="1"/>
    <xf numFmtId="0" fontId="0" fillId="6" borderId="1" xfId="0" applyFill="1" applyBorder="1" applyAlignment="1">
      <alignment horizontal="left" vertical="center"/>
    </xf>
    <xf numFmtId="0" fontId="0" fillId="0" borderId="1" xfId="0" applyBorder="1" applyAlignment="1">
      <alignment horizontal="left" vertical="top"/>
    </xf>
    <xf numFmtId="0" fontId="0" fillId="8" borderId="1" xfId="0" applyFill="1" applyBorder="1" applyAlignment="1">
      <alignment horizontal="center" vertical="center"/>
    </xf>
    <xf numFmtId="0" fontId="0" fillId="8" borderId="1" xfId="0" applyFill="1" applyBorder="1" applyAlignment="1"/>
    <xf numFmtId="0" fontId="0" fillId="0" borderId="4" xfId="0" applyBorder="1" applyAlignment="1">
      <alignment vertical="center"/>
    </xf>
    <xf numFmtId="0" fontId="0" fillId="11" borderId="1" xfId="0" applyFill="1" applyBorder="1" applyAlignment="1">
      <alignment vertical="center"/>
    </xf>
    <xf numFmtId="0" fontId="0" fillId="0" borderId="4" xfId="0" applyFill="1" applyBorder="1" applyAlignment="1">
      <alignment vertical="center"/>
    </xf>
    <xf numFmtId="0" fontId="0" fillId="0" borderId="2" xfId="0" applyFill="1" applyBorder="1" applyAlignment="1">
      <alignment horizontal="center"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8" borderId="1" xfId="0" applyFont="1" applyFill="1" applyBorder="1" applyAlignment="1">
      <alignment vertical="center"/>
    </xf>
    <xf numFmtId="0" fontId="0" fillId="11" borderId="1" xfId="0" applyFont="1" applyFill="1" applyBorder="1" applyAlignment="1">
      <alignment vertical="center"/>
    </xf>
    <xf numFmtId="0" fontId="0" fillId="0" borderId="1" xfId="0" applyFont="1" applyFill="1" applyBorder="1" applyAlignment="1">
      <alignment horizontal="left" vertical="top"/>
    </xf>
    <xf numFmtId="0" fontId="0" fillId="0" borderId="1" xfId="0" applyFill="1" applyBorder="1" applyAlignment="1"/>
    <xf numFmtId="0" fontId="0" fillId="0" borderId="1" xfId="0" applyFill="1" applyBorder="1" applyAlignment="1">
      <alignment horizontal="left" vertical="top"/>
    </xf>
    <xf numFmtId="0" fontId="0" fillId="0" borderId="4" xfId="0" applyBorder="1" applyAlignment="1"/>
    <xf numFmtId="9" fontId="0" fillId="8" borderId="1" xfId="1" applyFont="1" applyFill="1" applyBorder="1" applyAlignment="1">
      <alignment vertical="center"/>
    </xf>
    <xf numFmtId="9" fontId="0" fillId="11" borderId="1" xfId="1" applyFont="1" applyFill="1" applyBorder="1" applyAlignment="1">
      <alignment vertical="center"/>
    </xf>
    <xf numFmtId="0" fontId="0" fillId="0" borderId="1" xfId="0" applyBorder="1" applyAlignment="1">
      <alignment horizontal="justify" vertical="justify"/>
    </xf>
    <xf numFmtId="0" fontId="5" fillId="0" borderId="1" xfId="0" applyFont="1" applyBorder="1" applyAlignment="1">
      <alignment horizontal="left" vertical="top"/>
    </xf>
    <xf numFmtId="0" fontId="0" fillId="0" borderId="0" xfId="0" applyAlignment="1">
      <alignment horizontal="left" vertical="top"/>
    </xf>
    <xf numFmtId="0" fontId="0" fillId="0" borderId="1" xfId="0" applyBorder="1" applyAlignment="1">
      <alignment horizontal="center"/>
    </xf>
    <xf numFmtId="0" fontId="0" fillId="10" borderId="4" xfId="0" applyFill="1" applyBorder="1" applyAlignment="1">
      <alignment vertical="center"/>
    </xf>
    <xf numFmtId="0" fontId="0" fillId="10" borderId="1" xfId="0" applyFill="1" applyBorder="1" applyAlignment="1"/>
    <xf numFmtId="0" fontId="5" fillId="10" borderId="1" xfId="0" applyFont="1" applyFill="1" applyBorder="1" applyAlignment="1"/>
    <xf numFmtId="0" fontId="5" fillId="0" borderId="1" xfId="0" applyFont="1" applyFill="1" applyBorder="1" applyAlignment="1">
      <alignment vertical="center"/>
    </xf>
    <xf numFmtId="0" fontId="5" fillId="0" borderId="1" xfId="0" applyFont="1" applyBorder="1" applyAlignment="1"/>
    <xf numFmtId="0" fontId="5" fillId="3" borderId="1" xfId="0" applyFont="1" applyFill="1" applyBorder="1" applyAlignment="1">
      <alignment horizontal="left" vertical="center"/>
    </xf>
    <xf numFmtId="0" fontId="5" fillId="0" borderId="4" xfId="0" applyFont="1" applyFill="1" applyBorder="1" applyAlignment="1">
      <alignment vertical="center"/>
    </xf>
    <xf numFmtId="0" fontId="5" fillId="0" borderId="1" xfId="0" applyFont="1" applyBorder="1" applyAlignment="1">
      <alignment vertical="center"/>
    </xf>
    <xf numFmtId="0" fontId="5" fillId="0" borderId="4" xfId="0" applyFont="1" applyBorder="1" applyAlignment="1">
      <alignment vertical="center"/>
    </xf>
    <xf numFmtId="0" fontId="5" fillId="8" borderId="1" xfId="0" applyFont="1" applyFill="1" applyBorder="1" applyAlignment="1">
      <alignment vertical="center"/>
    </xf>
    <xf numFmtId="0" fontId="5" fillId="11" borderId="1" xfId="0" applyFont="1" applyFill="1" applyBorder="1" applyAlignment="1">
      <alignment vertical="center"/>
    </xf>
    <xf numFmtId="0" fontId="0" fillId="8" borderId="0" xfId="0" applyFill="1" applyAlignment="1">
      <alignment horizontal="center" vertical="center"/>
    </xf>
    <xf numFmtId="0" fontId="0" fillId="0" borderId="1" xfId="0" applyBorder="1" applyAlignment="1">
      <alignment vertical="center" wrapText="1"/>
    </xf>
    <xf numFmtId="0" fontId="0" fillId="0" borderId="1" xfId="0" applyFill="1" applyBorder="1" applyAlignment="1">
      <alignment vertical="center" wrapText="1"/>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1" xfId="0" applyFont="1" applyFill="1" applyBorder="1" applyAlignment="1">
      <alignment horizontal="center" vertical="center"/>
    </xf>
    <xf numFmtId="0" fontId="0" fillId="0" borderId="0" xfId="0" applyAlignment="1">
      <alignment horizontal="center" vertical="center"/>
    </xf>
    <xf numFmtId="9" fontId="0" fillId="0" borderId="1" xfId="0" applyNumberFormat="1" applyBorder="1" applyAlignment="1">
      <alignment vertical="center"/>
    </xf>
    <xf numFmtId="0" fontId="0" fillId="3" borderId="1" xfId="0" applyFont="1" applyFill="1" applyBorder="1" applyAlignment="1">
      <alignment horizontal="left" vertical="center"/>
    </xf>
    <xf numFmtId="0" fontId="0" fillId="5" borderId="1" xfId="0" applyFill="1" applyBorder="1" applyAlignment="1">
      <alignment horizontal="left" vertical="center"/>
    </xf>
    <xf numFmtId="0" fontId="0" fillId="8" borderId="0" xfId="0" applyFill="1" applyAlignment="1"/>
    <xf numFmtId="0" fontId="0" fillId="7" borderId="1" xfId="0" applyFill="1" applyBorder="1" applyAlignment="1">
      <alignment horizontal="left" vertical="center"/>
    </xf>
    <xf numFmtId="0" fontId="0" fillId="3" borderId="1" xfId="0" applyFill="1" applyBorder="1" applyAlignment="1">
      <alignment horizontal="center" vertical="center"/>
    </xf>
    <xf numFmtId="9" fontId="0" fillId="0" borderId="1" xfId="1" applyFont="1" applyBorder="1" applyAlignment="1">
      <alignment horizontal="center" vertical="center"/>
    </xf>
    <xf numFmtId="165" fontId="0" fillId="0" borderId="1" xfId="1" applyNumberFormat="1" applyFont="1" applyBorder="1" applyAlignment="1">
      <alignment horizontal="center" vertical="center"/>
    </xf>
    <xf numFmtId="165" fontId="0" fillId="0" borderId="1" xfId="0" applyNumberFormat="1" applyBorder="1" applyAlignment="1">
      <alignment horizontal="center" vertical="center"/>
    </xf>
    <xf numFmtId="0" fontId="0" fillId="0" borderId="1" xfId="0" applyFill="1" applyBorder="1" applyAlignment="1">
      <alignment horizontal="justify" vertical="center"/>
    </xf>
    <xf numFmtId="9" fontId="1" fillId="0" borderId="1" xfId="1" applyFont="1" applyFill="1" applyBorder="1" applyAlignment="1">
      <alignment horizontal="center" vertical="center"/>
    </xf>
    <xf numFmtId="9" fontId="0" fillId="0" borderId="1" xfId="1" applyFont="1" applyFill="1" applyBorder="1" applyAlignment="1">
      <alignment horizontal="justify" vertical="center"/>
    </xf>
    <xf numFmtId="165" fontId="1" fillId="0" borderId="1" xfId="1" applyNumberFormat="1" applyFont="1" applyFill="1" applyBorder="1" applyAlignment="1">
      <alignment horizontal="center" vertical="center"/>
    </xf>
    <xf numFmtId="0" fontId="0" fillId="0" borderId="1" xfId="0" applyFont="1" applyFill="1" applyBorder="1" applyAlignment="1">
      <alignment horizontal="justify" vertical="center"/>
    </xf>
    <xf numFmtId="9" fontId="0" fillId="0" borderId="1" xfId="0" applyNumberFormat="1" applyBorder="1" applyAlignment="1">
      <alignment horizontal="center" vertical="center"/>
    </xf>
    <xf numFmtId="0" fontId="0" fillId="3" borderId="1" xfId="0" applyFont="1" applyFill="1" applyBorder="1" applyAlignment="1">
      <alignment horizontal="center" vertical="center"/>
    </xf>
    <xf numFmtId="0" fontId="5" fillId="0" borderId="1" xfId="0" applyFont="1" applyFill="1" applyBorder="1" applyAlignment="1">
      <alignment horizontal="justify" vertical="center"/>
    </xf>
    <xf numFmtId="165" fontId="0" fillId="10"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0" fontId="0" fillId="0" borderId="1" xfId="0" applyFont="1" applyFill="1" applyBorder="1" applyAlignment="1">
      <alignment horizontal="justify" vertical="justify"/>
    </xf>
    <xf numFmtId="0" fontId="0" fillId="0" borderId="5" xfId="0" applyFill="1" applyBorder="1" applyAlignment="1">
      <alignment horizontal="center" vertical="center"/>
    </xf>
    <xf numFmtId="0" fontId="0" fillId="0" borderId="5" xfId="0" applyFill="1" applyBorder="1" applyAlignment="1">
      <alignment vertical="top"/>
    </xf>
    <xf numFmtId="9" fontId="0" fillId="0" borderId="5" xfId="0" applyNumberFormat="1" applyFill="1" applyBorder="1" applyAlignment="1">
      <alignment horizontal="center" vertical="center"/>
    </xf>
    <xf numFmtId="0" fontId="7" fillId="0" borderId="1" xfId="0" applyFont="1" applyFill="1" applyBorder="1" applyAlignment="1">
      <alignment vertical="top"/>
    </xf>
    <xf numFmtId="165" fontId="0" fillId="0" borderId="1" xfId="1" applyNumberFormat="1" applyFont="1" applyBorder="1" applyAlignment="1">
      <alignment vertical="center"/>
    </xf>
    <xf numFmtId="10" fontId="0" fillId="0" borderId="1" xfId="0" applyNumberFormat="1" applyBorder="1" applyAlignment="1">
      <alignment vertical="center"/>
    </xf>
    <xf numFmtId="2" fontId="0" fillId="5" borderId="1" xfId="0" applyNumberFormat="1" applyFill="1" applyBorder="1" applyAlignment="1">
      <alignment vertical="center"/>
    </xf>
    <xf numFmtId="0" fontId="0" fillId="0" borderId="0" xfId="0" applyFill="1" applyBorder="1" applyAlignment="1"/>
    <xf numFmtId="0" fontId="0" fillId="0" borderId="0" xfId="0" applyFill="1" applyAlignment="1">
      <alignment vertical="center"/>
    </xf>
    <xf numFmtId="0" fontId="0" fillId="10" borderId="0" xfId="0" applyFill="1" applyAlignment="1">
      <alignment vertical="center"/>
    </xf>
    <xf numFmtId="0" fontId="0" fillId="10" borderId="0" xfId="0" applyFill="1" applyBorder="1" applyAlignment="1"/>
    <xf numFmtId="9" fontId="0" fillId="0" borderId="3" xfId="0" applyNumberFormat="1" applyFill="1" applyBorder="1" applyAlignment="1">
      <alignment vertical="center"/>
    </xf>
    <xf numFmtId="0" fontId="0" fillId="0" borderId="0" xfId="0" applyAlignment="1">
      <alignment horizontal="center"/>
    </xf>
    <xf numFmtId="0" fontId="10" fillId="8" borderId="1" xfId="0" applyFont="1" applyFill="1" applyBorder="1" applyAlignment="1">
      <alignment vertical="center"/>
    </xf>
    <xf numFmtId="0" fontId="0" fillId="0" borderId="1" xfId="0" applyBorder="1" applyAlignment="1">
      <alignment horizontal="left" vertical="center"/>
    </xf>
    <xf numFmtId="0" fontId="0" fillId="0" borderId="1" xfId="0" applyFont="1" applyFill="1" applyBorder="1" applyAlignment="1">
      <alignment horizontal="left" vertical="center"/>
    </xf>
    <xf numFmtId="0" fontId="0" fillId="0" borderId="1" xfId="0" applyFill="1" applyBorder="1" applyAlignment="1">
      <alignment horizontal="justify" vertical="justify"/>
    </xf>
    <xf numFmtId="0" fontId="5" fillId="0" borderId="1" xfId="0" applyFont="1" applyBorder="1" applyAlignment="1">
      <alignment horizontal="left" vertical="center"/>
    </xf>
    <xf numFmtId="0" fontId="0" fillId="0" borderId="1" xfId="0" applyFont="1" applyBorder="1" applyAlignment="1">
      <alignment horizontal="left" vertical="center"/>
    </xf>
    <xf numFmtId="0" fontId="0" fillId="0" borderId="0" xfId="0" applyAlignment="1">
      <alignment vertical="top"/>
    </xf>
    <xf numFmtId="0" fontId="0" fillId="0" borderId="0" xfId="0" quotePrefix="1" applyAlignment="1">
      <alignment vertical="top"/>
    </xf>
    <xf numFmtId="0" fontId="0" fillId="0" borderId="0" xfId="0" applyFill="1" applyBorder="1" applyAlignment="1">
      <alignment horizontal="center" vertical="center"/>
    </xf>
    <xf numFmtId="0" fontId="0" fillId="8" borderId="1" xfId="0" applyFill="1" applyBorder="1" applyAlignment="1">
      <alignment horizontal="left" vertical="center"/>
    </xf>
    <xf numFmtId="0" fontId="0" fillId="8" borderId="2" xfId="0" applyFill="1" applyBorder="1" applyAlignment="1">
      <alignment vertical="center"/>
    </xf>
    <xf numFmtId="9" fontId="0" fillId="8" borderId="0" xfId="0" applyNumberFormat="1" applyFill="1" applyAlignment="1"/>
    <xf numFmtId="0" fontId="0" fillId="8" borderId="0" xfId="0" applyFill="1" applyBorder="1" applyAlignment="1"/>
    <xf numFmtId="0" fontId="0" fillId="8" borderId="3" xfId="0" applyFill="1" applyBorder="1" applyAlignment="1">
      <alignment vertical="center"/>
    </xf>
    <xf numFmtId="9" fontId="0" fillId="8" borderId="1" xfId="0" applyNumberFormat="1" applyFill="1" applyBorder="1" applyAlignment="1">
      <alignment vertical="center"/>
    </xf>
    <xf numFmtId="9" fontId="0" fillId="8" borderId="2" xfId="0" applyNumberFormat="1" applyFill="1" applyBorder="1" applyAlignment="1">
      <alignment vertical="center"/>
    </xf>
    <xf numFmtId="0" fontId="0" fillId="0" borderId="0" xfId="0" applyAlignment="1">
      <alignment vertical="center"/>
    </xf>
    <xf numFmtId="0" fontId="0" fillId="3" borderId="1" xfId="0" applyFill="1" applyBorder="1" applyAlignment="1">
      <alignment horizontal="left" vertical="center" wrapText="1"/>
    </xf>
    <xf numFmtId="0" fontId="0" fillId="0" borderId="4" xfId="0" applyBorder="1" applyAlignment="1">
      <alignment vertical="center" wrapText="1"/>
    </xf>
    <xf numFmtId="0" fontId="0" fillId="8" borderId="1" xfId="0" applyFill="1" applyBorder="1" applyAlignment="1">
      <alignment vertical="center" wrapText="1"/>
    </xf>
    <xf numFmtId="0" fontId="0" fillId="11" borderId="1" xfId="0" applyFill="1" applyBorder="1" applyAlignment="1">
      <alignment vertical="center" wrapText="1"/>
    </xf>
    <xf numFmtId="0" fontId="0" fillId="0" borderId="4" xfId="0" applyFill="1" applyBorder="1" applyAlignment="1">
      <alignment vertical="center" wrapText="1"/>
    </xf>
    <xf numFmtId="0" fontId="0" fillId="12" borderId="1" xfId="0" applyFill="1" applyBorder="1" applyAlignment="1">
      <alignment horizontal="center" vertical="center"/>
    </xf>
    <xf numFmtId="0" fontId="0" fillId="12" borderId="1" xfId="0" applyFill="1" applyBorder="1" applyAlignment="1">
      <alignment vertical="center"/>
    </xf>
    <xf numFmtId="0" fontId="0" fillId="0" borderId="1" xfId="0" applyFill="1" applyBorder="1" applyAlignment="1">
      <alignment horizontal="left"/>
    </xf>
    <xf numFmtId="0" fontId="0" fillId="0" borderId="1" xfId="0" applyBorder="1" applyAlignment="1">
      <alignment horizontal="left"/>
    </xf>
    <xf numFmtId="2" fontId="0" fillId="5" borderId="1" xfId="0" applyNumberFormat="1" applyFill="1" applyBorder="1"/>
    <xf numFmtId="0" fontId="0" fillId="5" borderId="1" xfId="0" applyFill="1" applyBorder="1"/>
    <xf numFmtId="1" fontId="0" fillId="0" borderId="1" xfId="0" applyNumberFormat="1" applyBorder="1" applyAlignment="1">
      <alignment vertical="center"/>
    </xf>
    <xf numFmtId="1" fontId="0" fillId="0" borderId="1" xfId="1" applyNumberFormat="1" applyFont="1" applyBorder="1" applyAlignment="1">
      <alignment vertical="center"/>
    </xf>
    <xf numFmtId="1" fontId="0" fillId="0" borderId="1" xfId="1" applyNumberFormat="1" applyFont="1" applyFill="1" applyBorder="1" applyAlignment="1">
      <alignment vertical="center"/>
    </xf>
    <xf numFmtId="1" fontId="0" fillId="0" borderId="1" xfId="0" applyNumberFormat="1" applyFill="1" applyBorder="1" applyAlignment="1">
      <alignment vertical="center"/>
    </xf>
    <xf numFmtId="2" fontId="0" fillId="0" borderId="1" xfId="0" applyNumberFormat="1" applyBorder="1" applyAlignment="1">
      <alignment vertical="center"/>
    </xf>
    <xf numFmtId="0" fontId="2" fillId="13" borderId="1" xfId="0" applyFont="1" applyFill="1" applyBorder="1" applyAlignment="1">
      <alignment horizontal="left" vertical="center"/>
    </xf>
    <xf numFmtId="0" fontId="2" fillId="13" borderId="4" xfId="0" applyFont="1" applyFill="1" applyBorder="1" applyAlignment="1">
      <alignment horizontal="left" vertical="center"/>
    </xf>
    <xf numFmtId="0" fontId="2" fillId="13" borderId="2" xfId="0" applyFont="1" applyFill="1" applyBorder="1" applyAlignment="1">
      <alignment horizontal="left" vertical="center"/>
    </xf>
    <xf numFmtId="0" fontId="0" fillId="8" borderId="1" xfId="0" applyFill="1" applyBorder="1" applyAlignment="1">
      <alignment horizontal="justify" vertical="justify"/>
    </xf>
    <xf numFmtId="0" fontId="0" fillId="8" borderId="1" xfId="0" quotePrefix="1" applyFill="1" applyBorder="1" applyAlignment="1">
      <alignment vertical="center"/>
    </xf>
    <xf numFmtId="0" fontId="0" fillId="14" borderId="1" xfId="0" applyFill="1" applyBorder="1" applyAlignment="1">
      <alignment horizontal="center" vertical="center"/>
    </xf>
    <xf numFmtId="9" fontId="0" fillId="14" borderId="1" xfId="1" applyNumberFormat="1" applyFont="1" applyFill="1" applyBorder="1" applyAlignment="1">
      <alignment horizontal="center" vertical="center"/>
    </xf>
    <xf numFmtId="165" fontId="0" fillId="0" borderId="1" xfId="0" applyNumberFormat="1" applyFill="1" applyBorder="1" applyAlignment="1">
      <alignment horizontal="center" vertical="center"/>
    </xf>
    <xf numFmtId="0" fontId="0" fillId="14" borderId="1" xfId="0" applyFont="1" applyFill="1" applyBorder="1" applyAlignment="1">
      <alignment horizontal="justify" vertical="center"/>
    </xf>
    <xf numFmtId="0" fontId="0" fillId="0" borderId="1" xfId="0" applyNumberFormat="1" applyFill="1" applyBorder="1" applyAlignment="1">
      <alignment horizontal="justify" vertical="center"/>
    </xf>
    <xf numFmtId="9" fontId="0" fillId="14" borderId="1" xfId="0" applyNumberFormat="1" applyFill="1" applyBorder="1" applyAlignment="1">
      <alignment horizontal="center" vertical="center"/>
    </xf>
    <xf numFmtId="0" fontId="0" fillId="14" borderId="1" xfId="0" applyFill="1" applyBorder="1" applyAlignment="1">
      <alignment horizontal="justify" vertical="center"/>
    </xf>
    <xf numFmtId="0" fontId="5" fillId="14" borderId="1" xfId="0" applyFont="1" applyFill="1" applyBorder="1" applyAlignment="1">
      <alignment horizontal="justify" vertical="center"/>
    </xf>
    <xf numFmtId="0" fontId="0" fillId="10" borderId="5" xfId="0" applyFill="1" applyBorder="1" applyAlignment="1">
      <alignment vertical="top"/>
    </xf>
    <xf numFmtId="0" fontId="0" fillId="10" borderId="1" xfId="0" applyFill="1" applyBorder="1" applyAlignment="1">
      <alignment vertical="top"/>
    </xf>
    <xf numFmtId="0" fontId="0" fillId="15" borderId="1" xfId="0" applyFill="1" applyBorder="1" applyAlignment="1">
      <alignment vertical="center"/>
    </xf>
    <xf numFmtId="0" fontId="0" fillId="0" borderId="0" xfId="0" applyFill="1" applyAlignment="1">
      <alignment vertical="top"/>
    </xf>
    <xf numFmtId="0" fontId="0" fillId="0" borderId="0" xfId="0" applyFont="1" applyFill="1" applyAlignment="1"/>
    <xf numFmtId="0" fontId="13"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0" fillId="0" borderId="0" xfId="0" applyFont="1" applyAlignment="1">
      <alignment vertical="center"/>
    </xf>
    <xf numFmtId="3" fontId="10" fillId="0" borderId="1" xfId="0" applyNumberFormat="1" applyFont="1" applyBorder="1" applyAlignment="1">
      <alignment horizontal="center" vertical="center"/>
    </xf>
    <xf numFmtId="0" fontId="5" fillId="10" borderId="1" xfId="0" applyFont="1" applyFill="1" applyBorder="1" applyAlignment="1">
      <alignment vertical="center"/>
    </xf>
    <xf numFmtId="0" fontId="10" fillId="0" borderId="1" xfId="0" applyFont="1" applyBorder="1" applyAlignment="1"/>
    <xf numFmtId="0" fontId="5" fillId="0" borderId="2" xfId="0" applyFont="1" applyFill="1" applyBorder="1" applyAlignment="1">
      <alignment vertical="center"/>
    </xf>
    <xf numFmtId="0" fontId="0" fillId="5" borderId="1" xfId="0" applyFill="1" applyBorder="1" applyAlignment="1">
      <alignment vertical="center"/>
    </xf>
    <xf numFmtId="0" fontId="0" fillId="13" borderId="1" xfId="0" applyFill="1" applyBorder="1" applyAlignment="1">
      <alignment vertical="center"/>
    </xf>
    <xf numFmtId="0" fontId="0" fillId="16" borderId="1" xfId="0" applyFill="1" applyBorder="1" applyAlignment="1">
      <alignment vertical="center"/>
    </xf>
    <xf numFmtId="0" fontId="0" fillId="0" borderId="1" xfId="0" applyBorder="1"/>
    <xf numFmtId="0" fontId="0" fillId="0" borderId="1" xfId="0" applyNumberFormat="1" applyBorder="1" applyAlignment="1"/>
    <xf numFmtId="0" fontId="2" fillId="2" borderId="1" xfId="0" applyFont="1" applyFill="1" applyBorder="1" applyAlignment="1">
      <alignment horizontal="left" vertical="center"/>
    </xf>
    <xf numFmtId="0" fontId="2" fillId="2" borderId="4" xfId="0" applyFont="1" applyFill="1" applyBorder="1" applyAlignment="1">
      <alignment horizontal="left" vertical="center"/>
    </xf>
    <xf numFmtId="0" fontId="2" fillId="8" borderId="1" xfId="0" applyFont="1" applyFill="1" applyBorder="1" applyAlignment="1">
      <alignment horizontal="center" vertical="center"/>
    </xf>
    <xf numFmtId="0" fontId="0" fillId="0" borderId="1" xfId="0" applyFont="1" applyFill="1" applyBorder="1" applyAlignment="1">
      <alignment vertical="top"/>
    </xf>
    <xf numFmtId="1" fontId="0" fillId="0" borderId="1" xfId="3" applyNumberFormat="1" applyFont="1" applyFill="1" applyBorder="1" applyAlignment="1">
      <alignment horizontal="center" vertical="center"/>
    </xf>
    <xf numFmtId="0" fontId="14" fillId="0" borderId="1" xfId="0" applyFont="1" applyFill="1" applyBorder="1" applyAlignment="1">
      <alignment horizontal="justify" vertical="center"/>
    </xf>
    <xf numFmtId="0" fontId="11" fillId="14" borderId="1" xfId="0" applyFont="1" applyFill="1" applyBorder="1" applyAlignment="1">
      <alignment horizontal="center" vertical="center"/>
    </xf>
    <xf numFmtId="0" fontId="0" fillId="0" borderId="0" xfId="0" quotePrefix="1" applyFill="1" applyAlignment="1">
      <alignment horizontal="left" vertical="center"/>
    </xf>
    <xf numFmtId="0" fontId="0" fillId="0" borderId="1" xfId="0" quotePrefix="1" applyFill="1" applyBorder="1" applyAlignment="1">
      <alignment vertical="center"/>
    </xf>
    <xf numFmtId="0" fontId="0" fillId="0" borderId="6" xfId="0" applyBorder="1" applyAlignment="1">
      <alignment horizontal="center" vertical="center"/>
    </xf>
    <xf numFmtId="0" fontId="0" fillId="8" borderId="1" xfId="0" applyFill="1" applyBorder="1" applyAlignment="1">
      <alignment horizontal="left" vertical="top"/>
    </xf>
    <xf numFmtId="0" fontId="0" fillId="8" borderId="1" xfId="0" applyFill="1" applyBorder="1" applyAlignment="1">
      <alignment vertical="top"/>
    </xf>
    <xf numFmtId="0" fontId="0" fillId="0" borderId="1" xfId="0" applyFont="1" applyFill="1" applyBorder="1" applyAlignment="1"/>
    <xf numFmtId="9" fontId="0" fillId="0" borderId="4" xfId="1" applyFont="1" applyBorder="1" applyAlignment="1">
      <alignment vertical="center"/>
    </xf>
    <xf numFmtId="0" fontId="0" fillId="17" borderId="1" xfId="0" applyFill="1" applyBorder="1" applyAlignment="1">
      <alignment horizont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0" xfId="0" applyFont="1" applyAlignment="1">
      <alignment vertical="center"/>
    </xf>
    <xf numFmtId="3" fontId="5" fillId="0" borderId="1" xfId="0" applyNumberFormat="1" applyFont="1" applyBorder="1" applyAlignment="1">
      <alignment horizontal="center" vertical="center"/>
    </xf>
    <xf numFmtId="0" fontId="0" fillId="0" borderId="1" xfId="0" applyBorder="1" applyAlignment="1">
      <alignment wrapText="1"/>
    </xf>
    <xf numFmtId="0" fontId="0" fillId="0" borderId="0" xfId="0" applyAlignment="1">
      <alignment wrapText="1"/>
    </xf>
    <xf numFmtId="0" fontId="0" fillId="0" borderId="0" xfId="0"/>
    <xf numFmtId="0" fontId="0" fillId="8" borderId="1" xfId="0" applyFill="1" applyBorder="1"/>
    <xf numFmtId="0" fontId="2" fillId="2" borderId="1" xfId="0" applyFont="1" applyFill="1" applyBorder="1" applyAlignment="1">
      <alignment horizontal="center" vertical="center" wrapText="1"/>
    </xf>
    <xf numFmtId="0" fontId="2" fillId="18" borderId="1" xfId="0" applyFont="1" applyFill="1" applyBorder="1" applyAlignment="1">
      <alignment vertical="center" wrapText="1"/>
    </xf>
    <xf numFmtId="9" fontId="0" fillId="0" borderId="1" xfId="1" applyNumberFormat="1" applyFont="1" applyBorder="1" applyAlignment="1">
      <alignment vertical="center" wrapText="1"/>
    </xf>
    <xf numFmtId="10" fontId="0" fillId="0" borderId="1" xfId="1" applyNumberFormat="1" applyFont="1" applyBorder="1" applyAlignment="1">
      <alignment vertical="center" wrapText="1"/>
    </xf>
    <xf numFmtId="0" fontId="0" fillId="9" borderId="1" xfId="0" applyFill="1" applyBorder="1" applyAlignment="1">
      <alignment vertical="center"/>
    </xf>
    <xf numFmtId="2" fontId="0" fillId="0" borderId="1" xfId="0" applyNumberFormat="1" applyBorder="1" applyAlignment="1">
      <alignment vertical="center" wrapText="1"/>
    </xf>
    <xf numFmtId="2" fontId="0" fillId="5" borderId="1" xfId="0" applyNumberFormat="1" applyFill="1" applyBorder="1" applyAlignment="1"/>
    <xf numFmtId="0" fontId="0" fillId="5" borderId="1" xfId="0" applyFill="1" applyBorder="1" applyAlignment="1"/>
    <xf numFmtId="0" fontId="0" fillId="0" borderId="1" xfId="0" applyBorder="1" applyAlignment="1">
      <alignment horizontal="center" vertical="center" wrapText="1"/>
    </xf>
    <xf numFmtId="0" fontId="0" fillId="0" borderId="1" xfId="0" applyFill="1" applyBorder="1" applyAlignment="1">
      <alignment wrapText="1"/>
    </xf>
    <xf numFmtId="0" fontId="0" fillId="0" borderId="1" xfId="0" applyNumberFormat="1" applyFill="1" applyBorder="1" applyAlignment="1">
      <alignment wrapText="1"/>
    </xf>
    <xf numFmtId="10" fontId="0" fillId="0" borderId="1" xfId="1" applyNumberFormat="1" applyFont="1" applyBorder="1" applyAlignment="1">
      <alignment horizontal="center" vertical="center" wrapText="1"/>
    </xf>
    <xf numFmtId="9" fontId="0" fillId="0" borderId="0" xfId="1" applyFont="1" applyAlignment="1">
      <alignment horizontal="center" vertical="center"/>
    </xf>
    <xf numFmtId="0" fontId="0" fillId="0" borderId="1" xfId="0" applyBorder="1" applyAlignment="1" applyProtection="1">
      <alignment vertical="center" wrapText="1"/>
      <protection locked="0"/>
    </xf>
    <xf numFmtId="0" fontId="0" fillId="0" borderId="1" xfId="0" applyBorder="1" applyProtection="1">
      <protection locked="0"/>
    </xf>
    <xf numFmtId="0" fontId="2" fillId="18" borderId="1" xfId="0" applyFont="1" applyFill="1" applyBorder="1" applyAlignment="1" applyProtection="1">
      <alignment vertical="center" wrapText="1"/>
      <protection locked="0"/>
    </xf>
    <xf numFmtId="10" fontId="0" fillId="0" borderId="1" xfId="0" applyNumberFormat="1" applyBorder="1" applyAlignment="1" applyProtection="1">
      <alignment vertical="center" wrapText="1"/>
      <protection locked="0"/>
    </xf>
    <xf numFmtId="0" fontId="0" fillId="3" borderId="6" xfId="0" applyFill="1" applyBorder="1" applyAlignment="1">
      <alignment horizontal="left" vertical="center"/>
    </xf>
    <xf numFmtId="0" fontId="0" fillId="3" borderId="7" xfId="0" applyFill="1" applyBorder="1" applyAlignment="1">
      <alignment horizontal="left" vertical="center"/>
    </xf>
    <xf numFmtId="0" fontId="0" fillId="0" borderId="1" xfId="0" applyFill="1" applyBorder="1" applyAlignment="1">
      <alignment horizontal="left" vertical="center" wrapText="1"/>
    </xf>
    <xf numFmtId="0" fontId="2" fillId="18" borderId="1" xfId="0" applyFont="1" applyFill="1" applyBorder="1" applyAlignment="1">
      <alignment horizontal="center" vertical="center" wrapText="1"/>
    </xf>
    <xf numFmtId="2" fontId="2" fillId="2" borderId="5" xfId="0" applyNumberFormat="1" applyFont="1" applyFill="1" applyBorder="1" applyAlignment="1">
      <alignment horizontal="center" vertical="center" wrapText="1"/>
    </xf>
    <xf numFmtId="2" fontId="2" fillId="2" borderId="7"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xf>
    <xf numFmtId="0" fontId="2" fillId="2" borderId="7" xfId="0" applyFont="1" applyFill="1" applyBorder="1" applyAlignment="1">
      <alignment horizontal="center"/>
    </xf>
    <xf numFmtId="0" fontId="0" fillId="0" borderId="1" xfId="0" applyBorder="1" applyAlignment="1" applyProtection="1">
      <alignment wrapText="1"/>
      <protection locked="0"/>
    </xf>
    <xf numFmtId="0" fontId="0" fillId="0" borderId="1" xfId="0" applyBorder="1" applyAlignment="1" applyProtection="1">
      <alignment horizontal="left" vertical="center" wrapText="1"/>
      <protection locked="0"/>
    </xf>
    <xf numFmtId="0" fontId="0" fillId="0" borderId="1" xfId="0" applyBorder="1" applyAlignment="1">
      <alignment vertical="top" wrapText="1"/>
    </xf>
  </cellXfs>
  <cellStyles count="4">
    <cellStyle name="Millares" xfId="2" builtinId="3"/>
    <cellStyle name="Millares 2" xfId="3"/>
    <cellStyle name="Normal" xfId="0" builtinId="0"/>
    <cellStyle name="Porcentaje" xfId="1" builtinId="5"/>
  </cellStyles>
  <dxfs count="3">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colors>
    <mruColors>
      <color rgb="FFFF99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N210"/>
  <sheetViews>
    <sheetView tabSelected="1" workbookViewId="0">
      <pane xSplit="4" ySplit="2" topLeftCell="K111" activePane="bottomRight" state="frozen"/>
      <selection pane="topRight" activeCell="D1" sqref="D1"/>
      <selection pane="bottomLeft" activeCell="A3" sqref="A3"/>
      <selection pane="bottomRight" activeCell="AF112" sqref="AF112"/>
    </sheetView>
  </sheetViews>
  <sheetFormatPr baseColWidth="10" defaultRowHeight="15" x14ac:dyDescent="0.25"/>
  <cols>
    <col min="1" max="1" width="8.28515625" customWidth="1"/>
    <col min="2" max="2" width="10.28515625" customWidth="1"/>
    <col min="3" max="3" width="17.85546875" style="175" customWidth="1"/>
    <col min="4" max="4" width="24.140625" style="197" customWidth="1"/>
    <col min="5" max="5" width="27.28515625" style="197" customWidth="1"/>
    <col min="6" max="6" width="8.5703125" customWidth="1"/>
    <col min="7" max="7" width="12.42578125" customWidth="1"/>
    <col min="8" max="8" width="2.28515625" style="198" hidden="1" customWidth="1"/>
    <col min="9" max="9" width="20.5703125" style="197" customWidth="1"/>
    <col min="10" max="10" width="9.85546875" style="197" customWidth="1"/>
    <col min="11" max="11" width="11.42578125" customWidth="1"/>
    <col min="12" max="12" width="6.140625" hidden="1" customWidth="1"/>
    <col min="13" max="13" width="7.140625" hidden="1" customWidth="1"/>
    <col min="14" max="15" width="0" hidden="1" customWidth="1"/>
    <col min="16" max="16" width="5.7109375" hidden="1" customWidth="1"/>
    <col min="17" max="17" width="10" hidden="1" customWidth="1"/>
    <col min="18" max="18" width="8.28515625" hidden="1" customWidth="1"/>
    <col min="19" max="19" width="7.85546875" hidden="1" customWidth="1"/>
    <col min="20" max="20" width="7.7109375" hidden="1" customWidth="1"/>
    <col min="21" max="21" width="7.85546875" hidden="1" customWidth="1"/>
    <col min="22" max="22" width="7.5703125" bestFit="1" customWidth="1"/>
    <col min="23" max="23" width="11.42578125" customWidth="1"/>
    <col min="24" max="24" width="9.7109375" customWidth="1"/>
    <col min="25" max="25" width="11.42578125" customWidth="1"/>
    <col min="26" max="26" width="9.5703125" customWidth="1"/>
    <col min="27" max="27" width="11.85546875" customWidth="1"/>
    <col min="28" max="28" width="9.42578125" customWidth="1"/>
    <col min="29" max="29" width="11.85546875" customWidth="1"/>
    <col min="30" max="30" width="10.7109375" customWidth="1"/>
    <col min="31" max="31" width="11.7109375" style="78" customWidth="1"/>
    <col min="32" max="32" width="11.42578125" style="78"/>
    <col min="33" max="36" width="30.7109375" customWidth="1"/>
    <col min="37" max="40" width="30.7109375" style="198" customWidth="1"/>
  </cols>
  <sheetData>
    <row r="1" spans="1:40" ht="15" customHeight="1" x14ac:dyDescent="0.25">
      <c r="A1" s="225" t="s">
        <v>6</v>
      </c>
      <c r="B1" s="230" t="s">
        <v>0</v>
      </c>
      <c r="C1" s="232" t="s">
        <v>1542</v>
      </c>
      <c r="D1" s="231" t="s">
        <v>4</v>
      </c>
      <c r="E1" s="225" t="s">
        <v>5</v>
      </c>
      <c r="F1" s="225" t="s">
        <v>7</v>
      </c>
      <c r="G1" s="225" t="s">
        <v>8</v>
      </c>
      <c r="H1" s="200"/>
      <c r="I1" s="225" t="s">
        <v>10</v>
      </c>
      <c r="J1" s="225" t="s">
        <v>11</v>
      </c>
      <c r="K1" s="224" t="s">
        <v>13</v>
      </c>
      <c r="L1" s="228" t="s">
        <v>14</v>
      </c>
      <c r="M1" s="228" t="s">
        <v>581</v>
      </c>
      <c r="N1" s="226" t="s">
        <v>1543</v>
      </c>
      <c r="O1" s="226" t="s">
        <v>1354</v>
      </c>
      <c r="P1" s="224" t="s">
        <v>15</v>
      </c>
      <c r="Q1" s="221" t="s">
        <v>910</v>
      </c>
      <c r="R1" s="221" t="s">
        <v>911</v>
      </c>
      <c r="S1" s="221" t="s">
        <v>1235</v>
      </c>
      <c r="T1" s="221" t="s">
        <v>1519</v>
      </c>
      <c r="U1" s="223" t="s">
        <v>906</v>
      </c>
      <c r="V1" s="220" t="s">
        <v>16</v>
      </c>
      <c r="W1" s="220" t="s">
        <v>1512</v>
      </c>
      <c r="X1" s="220"/>
      <c r="Y1" s="220" t="s">
        <v>1511</v>
      </c>
      <c r="Z1" s="220"/>
      <c r="AA1" s="220" t="s">
        <v>1513</v>
      </c>
      <c r="AB1" s="220"/>
      <c r="AC1" s="220" t="s">
        <v>1514</v>
      </c>
      <c r="AD1" s="220"/>
      <c r="AE1" s="220" t="s">
        <v>1517</v>
      </c>
      <c r="AF1" s="220" t="s">
        <v>1518</v>
      </c>
      <c r="AG1" s="220" t="s">
        <v>1525</v>
      </c>
      <c r="AH1" s="220" t="s">
        <v>1524</v>
      </c>
      <c r="AI1" s="220" t="s">
        <v>1526</v>
      </c>
      <c r="AJ1" s="220" t="s">
        <v>1527</v>
      </c>
      <c r="AK1" s="220" t="s">
        <v>1520</v>
      </c>
      <c r="AL1" s="220" t="s">
        <v>1521</v>
      </c>
      <c r="AM1" s="220" t="s">
        <v>1522</v>
      </c>
      <c r="AN1" s="220" t="s">
        <v>1523</v>
      </c>
    </row>
    <row r="2" spans="1:40" ht="30" x14ac:dyDescent="0.25">
      <c r="A2" s="225"/>
      <c r="B2" s="230"/>
      <c r="C2" s="233"/>
      <c r="D2" s="231"/>
      <c r="E2" s="225"/>
      <c r="F2" s="225"/>
      <c r="G2" s="225"/>
      <c r="H2" s="200"/>
      <c r="I2" s="225"/>
      <c r="J2" s="225"/>
      <c r="K2" s="224"/>
      <c r="L2" s="229"/>
      <c r="M2" s="229"/>
      <c r="N2" s="227"/>
      <c r="O2" s="227"/>
      <c r="P2" s="224"/>
      <c r="Q2" s="222"/>
      <c r="R2" s="222"/>
      <c r="S2" s="222"/>
      <c r="T2" s="222"/>
      <c r="U2" s="223"/>
      <c r="V2" s="220"/>
      <c r="W2" s="201" t="s">
        <v>1515</v>
      </c>
      <c r="X2" s="215" t="s">
        <v>1516</v>
      </c>
      <c r="Y2" s="201" t="s">
        <v>1515</v>
      </c>
      <c r="Z2" s="201" t="s">
        <v>1516</v>
      </c>
      <c r="AA2" s="201" t="s">
        <v>1515</v>
      </c>
      <c r="AB2" s="201" t="s">
        <v>1516</v>
      </c>
      <c r="AC2" s="201" t="s">
        <v>1515</v>
      </c>
      <c r="AD2" s="201" t="s">
        <v>1516</v>
      </c>
      <c r="AE2" s="220"/>
      <c r="AF2" s="220"/>
      <c r="AG2" s="220"/>
      <c r="AH2" s="220"/>
      <c r="AI2" s="220"/>
      <c r="AJ2" s="220"/>
      <c r="AK2" s="220"/>
      <c r="AL2" s="220"/>
      <c r="AM2" s="220"/>
      <c r="AN2" s="220"/>
    </row>
    <row r="3" spans="1:40" ht="150" hidden="1" x14ac:dyDescent="0.25">
      <c r="A3" s="7">
        <v>1164420</v>
      </c>
      <c r="B3" s="9" t="s">
        <v>18</v>
      </c>
      <c r="C3" s="218"/>
      <c r="D3" s="73" t="s">
        <v>1048</v>
      </c>
      <c r="E3" s="73" t="s">
        <v>22</v>
      </c>
      <c r="F3" s="7" t="s">
        <v>23</v>
      </c>
      <c r="G3" s="174" t="s">
        <v>24</v>
      </c>
      <c r="H3" s="174">
        <v>2</v>
      </c>
      <c r="I3" s="73" t="s">
        <v>26</v>
      </c>
      <c r="J3" s="73"/>
      <c r="K3" s="7">
        <v>1200</v>
      </c>
      <c r="L3" s="7">
        <v>1200</v>
      </c>
      <c r="M3" s="7">
        <v>1541</v>
      </c>
      <c r="N3" s="105">
        <f>IF(L3=0,"NP",M3/L3*100)</f>
        <v>128.41666666666666</v>
      </c>
      <c r="O3" s="138">
        <f>IF(L3=0,"NP",IF((M3/L3*100)&gt;100,100,M3/L3*100))</f>
        <v>100</v>
      </c>
      <c r="P3" s="7">
        <v>1200</v>
      </c>
      <c r="Q3" s="7">
        <v>130</v>
      </c>
      <c r="R3" s="7">
        <v>110</v>
      </c>
      <c r="S3" s="7">
        <v>0</v>
      </c>
      <c r="T3" s="7">
        <f>VLOOKUP(E3,ReportadoSecTrim4!$F$138:$S$175,13,FALSE)</f>
        <v>285</v>
      </c>
      <c r="U3" s="139">
        <f t="shared" ref="U3:U34" si="0">SUM(Q3:T3)</f>
        <v>525</v>
      </c>
      <c r="V3" s="73">
        <v>1200</v>
      </c>
      <c r="W3" s="73">
        <v>1200</v>
      </c>
      <c r="X3" s="213"/>
      <c r="Y3" s="73">
        <v>1200</v>
      </c>
      <c r="Z3" s="213"/>
      <c r="AA3" s="73">
        <v>1200</v>
      </c>
      <c r="AB3" s="213"/>
      <c r="AC3" s="73">
        <v>1200</v>
      </c>
      <c r="AD3" s="213"/>
      <c r="AE3" s="208">
        <f>IF(ISBLANK(Z3),X3,IF(ISBLANK(AB3),Z3,IF(ISBLANK(AD3),AB3,AD3)))</f>
        <v>0</v>
      </c>
      <c r="AF3" s="76">
        <f>IF(V3=0,"NP",AE3/V3*100)</f>
        <v>0</v>
      </c>
      <c r="AG3" s="214"/>
      <c r="AH3" s="214"/>
      <c r="AI3" s="214"/>
      <c r="AJ3" s="214"/>
      <c r="AK3" s="214"/>
      <c r="AL3" s="214"/>
      <c r="AM3" s="214"/>
      <c r="AN3" s="214"/>
    </row>
    <row r="4" spans="1:40" ht="90" hidden="1" x14ac:dyDescent="0.25">
      <c r="A4" s="7">
        <v>1164422</v>
      </c>
      <c r="B4" s="9" t="s">
        <v>18</v>
      </c>
      <c r="C4" s="9"/>
      <c r="D4" s="73" t="s">
        <v>1048</v>
      </c>
      <c r="E4" s="73" t="s">
        <v>846</v>
      </c>
      <c r="F4" s="7" t="s">
        <v>23</v>
      </c>
      <c r="G4" s="44" t="s">
        <v>28</v>
      </c>
      <c r="H4" s="44">
        <v>2</v>
      </c>
      <c r="I4" s="73" t="s">
        <v>29</v>
      </c>
      <c r="J4" s="73"/>
      <c r="K4" s="7">
        <v>4</v>
      </c>
      <c r="L4" s="7">
        <v>1</v>
      </c>
      <c r="M4" s="7">
        <v>1</v>
      </c>
      <c r="N4" s="105">
        <f t="shared" ref="N4:N66" si="1">IF(L4=0,"NP",M4/L4*100)</f>
        <v>100</v>
      </c>
      <c r="O4" s="138">
        <f t="shared" ref="O4:O66" si="2">IF(L4=0,"NP",IF((M4/L4*100)&gt;100,100,M4/L4*100))</f>
        <v>100</v>
      </c>
      <c r="P4" s="7">
        <v>1</v>
      </c>
      <c r="Q4" s="7">
        <v>0</v>
      </c>
      <c r="R4" s="7">
        <v>0</v>
      </c>
      <c r="S4" s="7">
        <v>1</v>
      </c>
      <c r="T4" s="7">
        <f>VLOOKUP(E4,ReportadoSecTrim4!$F$138:$S$175,13,FALSE)</f>
        <v>1</v>
      </c>
      <c r="U4" s="139">
        <f t="shared" si="0"/>
        <v>2</v>
      </c>
      <c r="V4" s="73">
        <v>1</v>
      </c>
      <c r="W4" s="73">
        <v>0</v>
      </c>
      <c r="X4" s="213"/>
      <c r="Y4" s="73">
        <v>0</v>
      </c>
      <c r="Z4" s="213"/>
      <c r="AA4" s="73">
        <v>0</v>
      </c>
      <c r="AB4" s="213"/>
      <c r="AC4" s="73">
        <v>1</v>
      </c>
      <c r="AD4" s="213"/>
      <c r="AE4" s="208">
        <f t="shared" ref="AE4:AE65" si="3">SUM(X4+Z4+AB4+AD4)</f>
        <v>0</v>
      </c>
      <c r="AF4" s="76">
        <f t="shared" ref="AF4:AF5" si="4">IF(V4=0,"NP",AE4/V4*100)</f>
        <v>0</v>
      </c>
      <c r="AG4" s="214"/>
      <c r="AH4" s="214"/>
      <c r="AI4" s="214"/>
      <c r="AJ4" s="214"/>
      <c r="AK4" s="214"/>
      <c r="AL4" s="214"/>
      <c r="AM4" s="214"/>
      <c r="AN4" s="214"/>
    </row>
    <row r="5" spans="1:40" ht="90" hidden="1" x14ac:dyDescent="0.25">
      <c r="A5" s="7">
        <v>1164421</v>
      </c>
      <c r="B5" s="9" t="s">
        <v>18</v>
      </c>
      <c r="C5" s="9"/>
      <c r="D5" s="73" t="s">
        <v>1048</v>
      </c>
      <c r="E5" s="73" t="s">
        <v>584</v>
      </c>
      <c r="F5" s="7" t="s">
        <v>23</v>
      </c>
      <c r="G5" s="44" t="s">
        <v>28</v>
      </c>
      <c r="H5" s="44">
        <v>2</v>
      </c>
      <c r="I5" s="73" t="s">
        <v>585</v>
      </c>
      <c r="J5" s="73"/>
      <c r="K5" s="7">
        <v>4</v>
      </c>
      <c r="L5" s="7">
        <v>1</v>
      </c>
      <c r="M5" s="7">
        <v>5</v>
      </c>
      <c r="N5" s="105">
        <f t="shared" si="1"/>
        <v>500</v>
      </c>
      <c r="O5" s="138">
        <f t="shared" si="2"/>
        <v>100</v>
      </c>
      <c r="P5" s="7">
        <v>1</v>
      </c>
      <c r="Q5" s="7">
        <v>0</v>
      </c>
      <c r="R5" s="7">
        <v>0</v>
      </c>
      <c r="S5" s="7">
        <v>0</v>
      </c>
      <c r="T5" s="7">
        <f>VLOOKUP(E5,ReportadoSecTrim4!$F$138:$S$175,13,FALSE)</f>
        <v>3</v>
      </c>
      <c r="U5" s="139">
        <f t="shared" si="0"/>
        <v>3</v>
      </c>
      <c r="V5" s="73">
        <v>1</v>
      </c>
      <c r="W5" s="73">
        <v>0</v>
      </c>
      <c r="X5" s="213"/>
      <c r="Y5" s="73">
        <v>0</v>
      </c>
      <c r="Z5" s="213"/>
      <c r="AA5" s="73">
        <v>0</v>
      </c>
      <c r="AB5" s="213"/>
      <c r="AC5" s="73">
        <v>1</v>
      </c>
      <c r="AD5" s="213"/>
      <c r="AE5" s="208">
        <f t="shared" si="3"/>
        <v>0</v>
      </c>
      <c r="AF5" s="76">
        <f t="shared" si="4"/>
        <v>0</v>
      </c>
      <c r="AG5" s="214"/>
      <c r="AH5" s="214"/>
      <c r="AI5" s="214"/>
      <c r="AJ5" s="214"/>
      <c r="AK5" s="214"/>
      <c r="AL5" s="214"/>
      <c r="AM5" s="214"/>
      <c r="AN5" s="214"/>
    </row>
    <row r="6" spans="1:40" ht="90" hidden="1" x14ac:dyDescent="0.25">
      <c r="A6" s="7">
        <v>1164443</v>
      </c>
      <c r="B6" s="9" t="s">
        <v>18</v>
      </c>
      <c r="C6" s="9"/>
      <c r="D6" s="73" t="s">
        <v>1050</v>
      </c>
      <c r="E6" s="73" t="s">
        <v>31</v>
      </c>
      <c r="F6" s="7" t="s">
        <v>23</v>
      </c>
      <c r="G6" s="174" t="s">
        <v>24</v>
      </c>
      <c r="H6" s="174">
        <v>2</v>
      </c>
      <c r="I6" s="73" t="s">
        <v>586</v>
      </c>
      <c r="J6" s="73"/>
      <c r="K6" s="7">
        <v>1</v>
      </c>
      <c r="L6" s="7">
        <v>1</v>
      </c>
      <c r="M6" s="7">
        <v>1</v>
      </c>
      <c r="N6" s="105">
        <f t="shared" si="1"/>
        <v>100</v>
      </c>
      <c r="O6" s="138">
        <f t="shared" si="2"/>
        <v>100</v>
      </c>
      <c r="P6" s="7">
        <v>1</v>
      </c>
      <c r="Q6" s="7">
        <v>0</v>
      </c>
      <c r="R6" s="7">
        <v>0</v>
      </c>
      <c r="S6" s="7">
        <v>1</v>
      </c>
      <c r="T6" s="7">
        <f>VLOOKUP(E6,ReportadoSecTrim4!$F$138:$S$175,13,FALSE)</f>
        <v>0</v>
      </c>
      <c r="U6" s="139">
        <f t="shared" si="0"/>
        <v>1</v>
      </c>
      <c r="V6" s="73">
        <v>1</v>
      </c>
      <c r="W6" s="73">
        <v>1</v>
      </c>
      <c r="X6" s="213"/>
      <c r="Y6" s="73">
        <v>1</v>
      </c>
      <c r="Z6" s="213"/>
      <c r="AA6" s="73">
        <v>1</v>
      </c>
      <c r="AB6" s="213"/>
      <c r="AC6" s="73">
        <v>1</v>
      </c>
      <c r="AD6" s="213"/>
      <c r="AE6" s="208">
        <f>IF(ISBLANK(Z6),X6,IF(ISBLANK(AB6),Z6,IF(ISBLANK(AD6),AB6,AD6)))</f>
        <v>0</v>
      </c>
      <c r="AF6" s="76">
        <f>IF(V6=0,"NP",AE6/V6*100)</f>
        <v>0</v>
      </c>
      <c r="AG6" s="214"/>
      <c r="AH6" s="214"/>
      <c r="AI6" s="214"/>
      <c r="AJ6" s="214"/>
      <c r="AK6" s="214"/>
      <c r="AL6" s="214"/>
      <c r="AM6" s="214"/>
      <c r="AN6" s="214"/>
    </row>
    <row r="7" spans="1:40" ht="225" hidden="1" x14ac:dyDescent="0.25">
      <c r="A7" s="7">
        <v>1164424</v>
      </c>
      <c r="B7" s="9" t="s">
        <v>18</v>
      </c>
      <c r="C7" s="9"/>
      <c r="D7" s="73" t="s">
        <v>1050</v>
      </c>
      <c r="E7" s="73" t="s">
        <v>32</v>
      </c>
      <c r="F7" s="7" t="s">
        <v>23</v>
      </c>
      <c r="G7" s="44" t="s">
        <v>28</v>
      </c>
      <c r="H7" s="44">
        <v>2</v>
      </c>
      <c r="I7" s="73" t="s">
        <v>588</v>
      </c>
      <c r="J7" s="73"/>
      <c r="K7" s="7">
        <v>16</v>
      </c>
      <c r="L7" s="7">
        <v>4</v>
      </c>
      <c r="M7" s="7">
        <v>4</v>
      </c>
      <c r="N7" s="105">
        <f t="shared" si="1"/>
        <v>100</v>
      </c>
      <c r="O7" s="138">
        <f t="shared" si="2"/>
        <v>100</v>
      </c>
      <c r="P7" s="7">
        <v>4</v>
      </c>
      <c r="Q7" s="7">
        <v>2</v>
      </c>
      <c r="R7" s="7">
        <v>0</v>
      </c>
      <c r="S7" s="7">
        <v>0</v>
      </c>
      <c r="T7" s="7">
        <f>VLOOKUP(E7,ReportadoSecTrim4!$F$138:$S$175,13,FALSE)</f>
        <v>1</v>
      </c>
      <c r="U7" s="139">
        <f t="shared" si="0"/>
        <v>3</v>
      </c>
      <c r="V7" s="73">
        <v>4</v>
      </c>
      <c r="W7" s="73">
        <f t="shared" ref="W7" si="5">V7/4</f>
        <v>1</v>
      </c>
      <c r="X7" s="213"/>
      <c r="Y7" s="73">
        <f t="shared" ref="Y7" si="6">V7/4</f>
        <v>1</v>
      </c>
      <c r="Z7" s="213"/>
      <c r="AA7" s="73">
        <f t="shared" ref="AA7" si="7">V7/4</f>
        <v>1</v>
      </c>
      <c r="AB7" s="213"/>
      <c r="AC7" s="73">
        <f t="shared" ref="AC7" si="8">V7/4</f>
        <v>1</v>
      </c>
      <c r="AD7" s="213"/>
      <c r="AE7" s="208">
        <f t="shared" si="3"/>
        <v>0</v>
      </c>
      <c r="AF7" s="76">
        <f t="shared" ref="AF7:AF69" si="9">IF(V7=0,"NP",AE7/V7*100)</f>
        <v>0</v>
      </c>
      <c r="AG7" s="214"/>
      <c r="AH7" s="214"/>
      <c r="AI7" s="214"/>
      <c r="AJ7" s="214"/>
      <c r="AK7" s="214"/>
      <c r="AL7" s="214"/>
      <c r="AM7" s="214"/>
      <c r="AN7" s="214"/>
    </row>
    <row r="8" spans="1:40" ht="90" hidden="1" x14ac:dyDescent="0.25">
      <c r="A8" s="7">
        <v>1164444</v>
      </c>
      <c r="B8" s="9" t="s">
        <v>18</v>
      </c>
      <c r="C8" s="9"/>
      <c r="D8" s="73" t="s">
        <v>1050</v>
      </c>
      <c r="E8" s="73" t="s">
        <v>33</v>
      </c>
      <c r="F8" s="7" t="s">
        <v>23</v>
      </c>
      <c r="G8" s="174" t="s">
        <v>24</v>
      </c>
      <c r="H8" s="174">
        <v>2</v>
      </c>
      <c r="I8" s="73" t="s">
        <v>34</v>
      </c>
      <c r="J8" s="73"/>
      <c r="K8" s="7">
        <v>11</v>
      </c>
      <c r="L8" s="7">
        <v>11</v>
      </c>
      <c r="M8" s="7">
        <v>27</v>
      </c>
      <c r="N8" s="105">
        <f t="shared" si="1"/>
        <v>245.45454545454547</v>
      </c>
      <c r="O8" s="138">
        <f t="shared" si="2"/>
        <v>100</v>
      </c>
      <c r="P8" s="7">
        <v>11</v>
      </c>
      <c r="Q8" s="7">
        <v>18</v>
      </c>
      <c r="R8" s="7">
        <v>5</v>
      </c>
      <c r="S8" s="7">
        <v>12</v>
      </c>
      <c r="T8" s="7">
        <f>VLOOKUP(E8,ReportadoSecTrim4!$F$138:$S$175,13,FALSE)</f>
        <v>10</v>
      </c>
      <c r="U8" s="139">
        <f t="shared" si="0"/>
        <v>45</v>
      </c>
      <c r="V8" s="73">
        <v>11</v>
      </c>
      <c r="W8" s="73">
        <v>11</v>
      </c>
      <c r="X8" s="213"/>
      <c r="Y8" s="73">
        <v>11</v>
      </c>
      <c r="Z8" s="213"/>
      <c r="AA8" s="73">
        <v>11</v>
      </c>
      <c r="AB8" s="213"/>
      <c r="AC8" s="73">
        <v>11</v>
      </c>
      <c r="AD8" s="213"/>
      <c r="AE8" s="208">
        <f>IF(ISBLANK(Z8),X8,IF(ISBLANK(AB8),Z8,IF(ISBLANK(AD8),AB8,AD8)))</f>
        <v>0</v>
      </c>
      <c r="AF8" s="76">
        <f t="shared" si="9"/>
        <v>0</v>
      </c>
      <c r="AG8" s="214"/>
      <c r="AH8" s="214"/>
      <c r="AI8" s="214"/>
      <c r="AJ8" s="214"/>
      <c r="AK8" s="214"/>
      <c r="AL8" s="214"/>
      <c r="AM8" s="214"/>
      <c r="AN8" s="214"/>
    </row>
    <row r="9" spans="1:40" ht="165" hidden="1" x14ac:dyDescent="0.25">
      <c r="A9" s="7">
        <v>1164445</v>
      </c>
      <c r="B9" s="9" t="s">
        <v>18</v>
      </c>
      <c r="C9" s="9"/>
      <c r="D9" s="73" t="s">
        <v>1050</v>
      </c>
      <c r="E9" s="73" t="s">
        <v>35</v>
      </c>
      <c r="F9" s="7" t="s">
        <v>23</v>
      </c>
      <c r="G9" s="174" t="s">
        <v>24</v>
      </c>
      <c r="H9" s="174">
        <v>2</v>
      </c>
      <c r="I9" s="73" t="s">
        <v>36</v>
      </c>
      <c r="J9" s="73"/>
      <c r="K9" s="7">
        <v>1</v>
      </c>
      <c r="L9" s="7">
        <v>1</v>
      </c>
      <c r="M9" s="7">
        <v>1</v>
      </c>
      <c r="N9" s="105">
        <f t="shared" si="1"/>
        <v>100</v>
      </c>
      <c r="O9" s="138">
        <f t="shared" si="2"/>
        <v>100</v>
      </c>
      <c r="P9" s="7">
        <v>1</v>
      </c>
      <c r="Q9" s="7">
        <v>0</v>
      </c>
      <c r="R9" s="7">
        <v>0</v>
      </c>
      <c r="S9" s="7">
        <v>0</v>
      </c>
      <c r="T9" s="7">
        <f>VLOOKUP(E9,ReportadoSecTrim4!$F$138:$S$175,13,FALSE)</f>
        <v>1</v>
      </c>
      <c r="U9" s="139">
        <f t="shared" si="0"/>
        <v>1</v>
      </c>
      <c r="V9" s="73">
        <v>1</v>
      </c>
      <c r="W9" s="73">
        <v>1</v>
      </c>
      <c r="X9" s="213"/>
      <c r="Y9" s="73">
        <v>1</v>
      </c>
      <c r="Z9" s="213"/>
      <c r="AA9" s="73">
        <v>1</v>
      </c>
      <c r="AB9" s="213"/>
      <c r="AC9" s="73">
        <v>1</v>
      </c>
      <c r="AD9" s="213"/>
      <c r="AE9" s="208">
        <f>IF(ISBLANK(Z9),X9,IF(ISBLANK(AB9),Z9,IF(ISBLANK(AD9),AB9,AD9)))</f>
        <v>0</v>
      </c>
      <c r="AF9" s="76">
        <f t="shared" si="9"/>
        <v>0</v>
      </c>
      <c r="AG9" s="214"/>
      <c r="AH9" s="214"/>
      <c r="AI9" s="214"/>
      <c r="AJ9" s="214"/>
      <c r="AK9" s="214"/>
      <c r="AL9" s="214"/>
      <c r="AM9" s="214"/>
      <c r="AN9" s="214"/>
    </row>
    <row r="10" spans="1:40" ht="135" hidden="1" x14ac:dyDescent="0.25">
      <c r="A10" s="7">
        <v>1164423</v>
      </c>
      <c r="B10" s="9" t="s">
        <v>18</v>
      </c>
      <c r="C10" s="9"/>
      <c r="D10" s="73" t="s">
        <v>37</v>
      </c>
      <c r="E10" s="73" t="s">
        <v>38</v>
      </c>
      <c r="F10" s="7" t="s">
        <v>23</v>
      </c>
      <c r="G10" s="174" t="s">
        <v>24</v>
      </c>
      <c r="H10" s="174">
        <v>2</v>
      </c>
      <c r="I10" s="73" t="s">
        <v>39</v>
      </c>
      <c r="J10" s="73"/>
      <c r="K10" s="7">
        <v>12</v>
      </c>
      <c r="L10" s="7">
        <v>12</v>
      </c>
      <c r="M10" s="7">
        <v>21</v>
      </c>
      <c r="N10" s="105">
        <f t="shared" si="1"/>
        <v>175</v>
      </c>
      <c r="O10" s="138">
        <f t="shared" si="2"/>
        <v>100</v>
      </c>
      <c r="P10" s="7">
        <v>12</v>
      </c>
      <c r="Q10" s="7">
        <v>12</v>
      </c>
      <c r="R10" s="7">
        <v>0</v>
      </c>
      <c r="S10" s="7">
        <v>0</v>
      </c>
      <c r="T10" s="7">
        <f>VLOOKUP(E10,ReportadoSecTrim4!$F$138:$S$175,13,FALSE)</f>
        <v>0</v>
      </c>
      <c r="U10" s="139">
        <f t="shared" si="0"/>
        <v>12</v>
      </c>
      <c r="V10" s="73">
        <v>12</v>
      </c>
      <c r="W10" s="73">
        <v>12</v>
      </c>
      <c r="X10" s="213"/>
      <c r="Y10" s="73">
        <v>12</v>
      </c>
      <c r="Z10" s="213"/>
      <c r="AA10" s="73">
        <v>12</v>
      </c>
      <c r="AB10" s="213"/>
      <c r="AC10" s="73">
        <v>12</v>
      </c>
      <c r="AD10" s="213"/>
      <c r="AE10" s="208">
        <f>IF(ISBLANK(Z10),X10,IF(ISBLANK(AB10),Z10,IF(ISBLANK(AD10),AB10,AD10)))</f>
        <v>0</v>
      </c>
      <c r="AF10" s="76">
        <f t="shared" si="9"/>
        <v>0</v>
      </c>
      <c r="AG10" s="214"/>
      <c r="AH10" s="214"/>
      <c r="AI10" s="214"/>
      <c r="AJ10" s="214"/>
      <c r="AK10" s="214"/>
      <c r="AL10" s="214"/>
      <c r="AM10" s="214"/>
      <c r="AN10" s="214"/>
    </row>
    <row r="11" spans="1:40" ht="105" hidden="1" x14ac:dyDescent="0.25">
      <c r="A11" s="7">
        <v>1164425</v>
      </c>
      <c r="B11" s="9" t="s">
        <v>18</v>
      </c>
      <c r="C11" s="9"/>
      <c r="D11" s="74" t="s">
        <v>40</v>
      </c>
      <c r="E11" s="74" t="s">
        <v>41</v>
      </c>
      <c r="F11" s="13" t="s">
        <v>23</v>
      </c>
      <c r="G11" s="174" t="s">
        <v>24</v>
      </c>
      <c r="H11" s="174">
        <v>2</v>
      </c>
      <c r="I11" s="74" t="s">
        <v>41</v>
      </c>
      <c r="J11" s="74"/>
      <c r="K11" s="13">
        <v>1</v>
      </c>
      <c r="L11" s="13">
        <v>1</v>
      </c>
      <c r="M11" s="7">
        <v>1</v>
      </c>
      <c r="N11" s="105">
        <f t="shared" si="1"/>
        <v>100</v>
      </c>
      <c r="O11" s="138">
        <f t="shared" si="2"/>
        <v>100</v>
      </c>
      <c r="P11" s="13">
        <v>1</v>
      </c>
      <c r="Q11" s="7">
        <v>1</v>
      </c>
      <c r="R11" s="7">
        <v>0</v>
      </c>
      <c r="S11" s="7">
        <v>0</v>
      </c>
      <c r="T11" s="7">
        <f>VLOOKUP(E11,ReportadoSecTrim4!$F$138:$S$175,13,FALSE)</f>
        <v>0</v>
      </c>
      <c r="U11" s="139">
        <f t="shared" si="0"/>
        <v>1</v>
      </c>
      <c r="V11" s="74">
        <v>1</v>
      </c>
      <c r="W11" s="74">
        <v>1</v>
      </c>
      <c r="X11" s="213"/>
      <c r="Y11" s="74">
        <v>1</v>
      </c>
      <c r="Z11" s="213"/>
      <c r="AA11" s="74">
        <v>1</v>
      </c>
      <c r="AB11" s="213"/>
      <c r="AC11" s="74">
        <v>1</v>
      </c>
      <c r="AD11" s="213"/>
      <c r="AE11" s="208">
        <f>IF(ISBLANK(Z11),X11,IF(ISBLANK(AB11),Z11,IF(ISBLANK(AD11),AB11,AD11)))</f>
        <v>0</v>
      </c>
      <c r="AF11" s="76">
        <f t="shared" si="9"/>
        <v>0</v>
      </c>
      <c r="AG11" s="214"/>
      <c r="AH11" s="214"/>
      <c r="AI11" s="214"/>
      <c r="AJ11" s="214"/>
      <c r="AK11" s="214"/>
      <c r="AL11" s="214"/>
      <c r="AM11" s="214"/>
      <c r="AN11" s="214"/>
    </row>
    <row r="12" spans="1:40" ht="105" hidden="1" x14ac:dyDescent="0.25">
      <c r="A12" s="7">
        <v>1164435</v>
      </c>
      <c r="B12" s="9" t="s">
        <v>18</v>
      </c>
      <c r="C12" s="9"/>
      <c r="D12" s="73" t="s">
        <v>42</v>
      </c>
      <c r="E12" s="73" t="s">
        <v>43</v>
      </c>
      <c r="F12" s="7" t="s">
        <v>23</v>
      </c>
      <c r="G12" s="44" t="s">
        <v>28</v>
      </c>
      <c r="H12" s="44">
        <v>2</v>
      </c>
      <c r="I12" s="73" t="s">
        <v>44</v>
      </c>
      <c r="J12" s="73"/>
      <c r="K12" s="7">
        <v>4</v>
      </c>
      <c r="L12" s="7">
        <v>1</v>
      </c>
      <c r="M12" s="7">
        <v>1</v>
      </c>
      <c r="N12" s="105">
        <f t="shared" si="1"/>
        <v>100</v>
      </c>
      <c r="O12" s="138">
        <f t="shared" si="2"/>
        <v>100</v>
      </c>
      <c r="P12" s="7">
        <v>1</v>
      </c>
      <c r="Q12" s="7">
        <v>0</v>
      </c>
      <c r="R12" s="7">
        <v>0</v>
      </c>
      <c r="S12" s="7">
        <v>0</v>
      </c>
      <c r="T12" s="7">
        <f>VLOOKUP(E12,ReportadoSecTrim4!$F$138:$S$175,13,FALSE)</f>
        <v>1</v>
      </c>
      <c r="U12" s="139">
        <f t="shared" si="0"/>
        <v>1</v>
      </c>
      <c r="V12" s="73">
        <v>1</v>
      </c>
      <c r="W12" s="73">
        <v>0</v>
      </c>
      <c r="X12" s="213"/>
      <c r="Y12" s="73">
        <v>0</v>
      </c>
      <c r="Z12" s="213"/>
      <c r="AA12" s="73">
        <v>0</v>
      </c>
      <c r="AB12" s="213"/>
      <c r="AC12" s="73">
        <v>1</v>
      </c>
      <c r="AD12" s="213"/>
      <c r="AE12" s="208">
        <f t="shared" si="3"/>
        <v>0</v>
      </c>
      <c r="AF12" s="76">
        <f t="shared" si="9"/>
        <v>0</v>
      </c>
      <c r="AG12" s="214"/>
      <c r="AH12" s="214"/>
      <c r="AI12" s="214"/>
      <c r="AJ12" s="214"/>
      <c r="AK12" s="214"/>
      <c r="AL12" s="214"/>
      <c r="AM12" s="214"/>
      <c r="AN12" s="214"/>
    </row>
    <row r="13" spans="1:40" ht="105" hidden="1" x14ac:dyDescent="0.25">
      <c r="A13" s="7">
        <v>1164436</v>
      </c>
      <c r="B13" s="9" t="s">
        <v>18</v>
      </c>
      <c r="C13" s="9"/>
      <c r="D13" s="73" t="s">
        <v>42</v>
      </c>
      <c r="E13" s="73" t="s">
        <v>592</v>
      </c>
      <c r="F13" s="7" t="s">
        <v>23</v>
      </c>
      <c r="G13" s="44" t="s">
        <v>28</v>
      </c>
      <c r="H13" s="44">
        <v>2</v>
      </c>
      <c r="I13" s="73" t="s">
        <v>46</v>
      </c>
      <c r="J13" s="73"/>
      <c r="K13" s="7">
        <v>4</v>
      </c>
      <c r="L13" s="7">
        <v>1</v>
      </c>
      <c r="M13" s="7">
        <v>1</v>
      </c>
      <c r="N13" s="105">
        <f t="shared" si="1"/>
        <v>100</v>
      </c>
      <c r="O13" s="138">
        <f t="shared" si="2"/>
        <v>100</v>
      </c>
      <c r="P13" s="7">
        <v>1</v>
      </c>
      <c r="Q13" s="7">
        <v>1</v>
      </c>
      <c r="R13" s="7">
        <v>0</v>
      </c>
      <c r="S13" s="7">
        <v>1</v>
      </c>
      <c r="T13" s="7">
        <f>VLOOKUP(E13,ReportadoSecTrim4!$F$138:$S$175,13,FALSE)</f>
        <v>1</v>
      </c>
      <c r="U13" s="139">
        <f t="shared" si="0"/>
        <v>3</v>
      </c>
      <c r="V13" s="73">
        <v>1</v>
      </c>
      <c r="W13" s="73">
        <v>0</v>
      </c>
      <c r="X13" s="213"/>
      <c r="Y13" s="73">
        <v>0</v>
      </c>
      <c r="Z13" s="213"/>
      <c r="AA13" s="73">
        <v>0</v>
      </c>
      <c r="AB13" s="213"/>
      <c r="AC13" s="73">
        <v>1</v>
      </c>
      <c r="AD13" s="213"/>
      <c r="AE13" s="208">
        <f t="shared" si="3"/>
        <v>0</v>
      </c>
      <c r="AF13" s="76">
        <f t="shared" si="9"/>
        <v>0</v>
      </c>
      <c r="AG13" s="214"/>
      <c r="AH13" s="214"/>
      <c r="AI13" s="214"/>
      <c r="AJ13" s="214"/>
      <c r="AK13" s="214"/>
      <c r="AL13" s="214"/>
      <c r="AM13" s="214"/>
      <c r="AN13" s="214"/>
    </row>
    <row r="14" spans="1:40" ht="60" hidden="1" x14ac:dyDescent="0.25">
      <c r="A14" s="7">
        <v>1164437</v>
      </c>
      <c r="B14" s="9" t="s">
        <v>18</v>
      </c>
      <c r="C14" s="9"/>
      <c r="D14" s="74" t="s">
        <v>47</v>
      </c>
      <c r="E14" s="74" t="s">
        <v>593</v>
      </c>
      <c r="F14" s="13" t="s">
        <v>23</v>
      </c>
      <c r="G14" s="44" t="s">
        <v>28</v>
      </c>
      <c r="H14" s="44">
        <v>2</v>
      </c>
      <c r="I14" s="74" t="s">
        <v>46</v>
      </c>
      <c r="J14" s="74"/>
      <c r="K14" s="13">
        <v>4</v>
      </c>
      <c r="L14" s="13">
        <v>1</v>
      </c>
      <c r="M14" s="7">
        <v>0</v>
      </c>
      <c r="N14" s="105">
        <f t="shared" si="1"/>
        <v>0</v>
      </c>
      <c r="O14" s="138">
        <f t="shared" si="2"/>
        <v>0</v>
      </c>
      <c r="P14" s="13">
        <v>1</v>
      </c>
      <c r="Q14" s="7">
        <v>0</v>
      </c>
      <c r="R14" s="7">
        <v>0</v>
      </c>
      <c r="S14" s="7">
        <v>0</v>
      </c>
      <c r="T14" s="7">
        <f>VLOOKUP(E14,ReportadoSecTrim4!$F$138:$S$175,13,FALSE)</f>
        <v>0</v>
      </c>
      <c r="U14" s="139">
        <f t="shared" si="0"/>
        <v>0</v>
      </c>
      <c r="V14" s="74">
        <v>1</v>
      </c>
      <c r="W14" s="74">
        <v>0</v>
      </c>
      <c r="X14" s="213"/>
      <c r="Y14" s="74">
        <v>0</v>
      </c>
      <c r="Z14" s="213"/>
      <c r="AA14" s="74">
        <v>0</v>
      </c>
      <c r="AB14" s="213"/>
      <c r="AC14" s="74">
        <v>1</v>
      </c>
      <c r="AD14" s="213"/>
      <c r="AE14" s="208">
        <f t="shared" si="3"/>
        <v>0</v>
      </c>
      <c r="AF14" s="76">
        <f t="shared" si="9"/>
        <v>0</v>
      </c>
      <c r="AG14" s="214"/>
      <c r="AH14" s="214"/>
      <c r="AI14" s="214"/>
      <c r="AJ14" s="214"/>
      <c r="AK14" s="214"/>
      <c r="AL14" s="214"/>
      <c r="AM14" s="214"/>
      <c r="AN14" s="214"/>
    </row>
    <row r="15" spans="1:40" ht="45" hidden="1" x14ac:dyDescent="0.25">
      <c r="A15" s="7">
        <v>1164438</v>
      </c>
      <c r="B15" s="9" t="s">
        <v>18</v>
      </c>
      <c r="C15" s="9"/>
      <c r="D15" s="74" t="s">
        <v>1056</v>
      </c>
      <c r="E15" s="74" t="s">
        <v>50</v>
      </c>
      <c r="F15" s="13" t="s">
        <v>23</v>
      </c>
      <c r="G15" s="174" t="s">
        <v>24</v>
      </c>
      <c r="H15" s="174">
        <v>2</v>
      </c>
      <c r="I15" s="74" t="s">
        <v>51</v>
      </c>
      <c r="J15" s="74"/>
      <c r="K15" s="13">
        <v>1</v>
      </c>
      <c r="L15" s="13">
        <v>1</v>
      </c>
      <c r="M15" s="7">
        <v>1</v>
      </c>
      <c r="N15" s="105">
        <f t="shared" si="1"/>
        <v>100</v>
      </c>
      <c r="O15" s="138">
        <f t="shared" si="2"/>
        <v>100</v>
      </c>
      <c r="P15" s="13">
        <v>1</v>
      </c>
      <c r="Q15" s="7">
        <v>1</v>
      </c>
      <c r="R15" s="7">
        <v>0</v>
      </c>
      <c r="S15" s="7">
        <v>0</v>
      </c>
      <c r="T15" s="7">
        <f>VLOOKUP(E15,ReportadoSecTrim4!$F$138:$S$175,13,FALSE)</f>
        <v>0</v>
      </c>
      <c r="U15" s="139">
        <f t="shared" si="0"/>
        <v>1</v>
      </c>
      <c r="V15" s="74">
        <v>1</v>
      </c>
      <c r="W15" s="74">
        <v>1</v>
      </c>
      <c r="X15" s="213"/>
      <c r="Y15" s="74">
        <v>1</v>
      </c>
      <c r="Z15" s="213"/>
      <c r="AA15" s="74">
        <v>1</v>
      </c>
      <c r="AB15" s="213"/>
      <c r="AC15" s="74">
        <v>1</v>
      </c>
      <c r="AD15" s="213"/>
      <c r="AE15" s="208">
        <f>IF(ISBLANK(Z15),X15,IF(ISBLANK(AB15),Z15,IF(ISBLANK(AD15),AB15,AD15)))</f>
        <v>0</v>
      </c>
      <c r="AF15" s="76">
        <f t="shared" si="9"/>
        <v>0</v>
      </c>
      <c r="AG15" s="214"/>
      <c r="AH15" s="214"/>
      <c r="AI15" s="214"/>
      <c r="AJ15" s="214"/>
      <c r="AK15" s="214"/>
      <c r="AL15" s="214"/>
      <c r="AM15" s="214"/>
      <c r="AN15" s="214"/>
    </row>
    <row r="16" spans="1:40" ht="135" hidden="1" x14ac:dyDescent="0.25">
      <c r="A16" s="7">
        <v>1164439</v>
      </c>
      <c r="B16" s="9" t="s">
        <v>18</v>
      </c>
      <c r="C16" s="9"/>
      <c r="D16" s="73" t="s">
        <v>1058</v>
      </c>
      <c r="E16" s="73" t="s">
        <v>53</v>
      </c>
      <c r="F16" s="7" t="s">
        <v>23</v>
      </c>
      <c r="G16" s="174" t="s">
        <v>24</v>
      </c>
      <c r="H16" s="174">
        <v>2</v>
      </c>
      <c r="I16" s="73" t="s">
        <v>54</v>
      </c>
      <c r="J16" s="73"/>
      <c r="K16" s="7">
        <v>8</v>
      </c>
      <c r="L16" s="7">
        <v>8</v>
      </c>
      <c r="M16" s="7">
        <v>13</v>
      </c>
      <c r="N16" s="105">
        <f t="shared" si="1"/>
        <v>162.5</v>
      </c>
      <c r="O16" s="138">
        <f t="shared" si="2"/>
        <v>100</v>
      </c>
      <c r="P16" s="7">
        <v>8</v>
      </c>
      <c r="Q16" s="7">
        <v>2</v>
      </c>
      <c r="R16" s="7">
        <v>0</v>
      </c>
      <c r="S16" s="7">
        <v>0</v>
      </c>
      <c r="T16" s="7">
        <f>VLOOKUP(E16,ReportadoSecTrim4!$F$138:$S$175,13,FALSE)</f>
        <v>6</v>
      </c>
      <c r="U16" s="139">
        <f t="shared" si="0"/>
        <v>8</v>
      </c>
      <c r="V16" s="73">
        <v>8</v>
      </c>
      <c r="W16" s="73">
        <v>8</v>
      </c>
      <c r="X16" s="213"/>
      <c r="Y16" s="73">
        <v>8</v>
      </c>
      <c r="Z16" s="213"/>
      <c r="AA16" s="73">
        <v>8</v>
      </c>
      <c r="AB16" s="213"/>
      <c r="AC16" s="73">
        <v>8</v>
      </c>
      <c r="AD16" s="213"/>
      <c r="AE16" s="208">
        <f>IF(ISBLANK(Z16),X16,IF(ISBLANK(AB16),Z16,IF(ISBLANK(AD16),AB16,AD16)))</f>
        <v>0</v>
      </c>
      <c r="AF16" s="76">
        <f t="shared" si="9"/>
        <v>0</v>
      </c>
      <c r="AG16" s="214"/>
      <c r="AH16" s="214"/>
      <c r="AI16" s="214"/>
      <c r="AJ16" s="214"/>
      <c r="AK16" s="214"/>
      <c r="AL16" s="214"/>
      <c r="AM16" s="214"/>
      <c r="AN16" s="214"/>
    </row>
    <row r="17" spans="1:40" ht="90" hidden="1" x14ac:dyDescent="0.25">
      <c r="A17" s="7">
        <v>1164426</v>
      </c>
      <c r="B17" s="9" t="s">
        <v>18</v>
      </c>
      <c r="C17" s="9"/>
      <c r="D17" s="73" t="s">
        <v>55</v>
      </c>
      <c r="E17" s="73" t="s">
        <v>56</v>
      </c>
      <c r="F17" s="7" t="s">
        <v>23</v>
      </c>
      <c r="G17" s="174" t="s">
        <v>24</v>
      </c>
      <c r="H17" s="174">
        <v>2</v>
      </c>
      <c r="I17" s="73" t="s">
        <v>57</v>
      </c>
      <c r="J17" s="73"/>
      <c r="K17" s="7">
        <v>80</v>
      </c>
      <c r="L17" s="7">
        <v>80</v>
      </c>
      <c r="M17" s="7">
        <v>117</v>
      </c>
      <c r="N17" s="105">
        <f t="shared" si="1"/>
        <v>146.25</v>
      </c>
      <c r="O17" s="138">
        <f t="shared" si="2"/>
        <v>100</v>
      </c>
      <c r="P17" s="7">
        <v>80</v>
      </c>
      <c r="Q17" s="7">
        <v>93</v>
      </c>
      <c r="R17" s="36">
        <v>80</v>
      </c>
      <c r="S17" s="7">
        <v>140</v>
      </c>
      <c r="T17" s="7">
        <f>VLOOKUP(E17,ReportadoSecTrim4!$F$138:$S$175,13,FALSE)</f>
        <v>130</v>
      </c>
      <c r="U17" s="139">
        <f t="shared" si="0"/>
        <v>443</v>
      </c>
      <c r="V17" s="73">
        <v>80</v>
      </c>
      <c r="W17" s="73">
        <v>80</v>
      </c>
      <c r="X17" s="213"/>
      <c r="Y17" s="73">
        <v>80</v>
      </c>
      <c r="Z17" s="213"/>
      <c r="AA17" s="73">
        <v>80</v>
      </c>
      <c r="AB17" s="213"/>
      <c r="AC17" s="73">
        <v>80</v>
      </c>
      <c r="AD17" s="213"/>
      <c r="AE17" s="208">
        <f>IF(ISBLANK(Z17),X17,IF(ISBLANK(AB17),Z17,IF(ISBLANK(AD17),AB17,AD17)))</f>
        <v>0</v>
      </c>
      <c r="AF17" s="76">
        <f t="shared" si="9"/>
        <v>0</v>
      </c>
      <c r="AG17" s="214"/>
      <c r="AH17" s="214"/>
      <c r="AI17" s="214"/>
      <c r="AJ17" s="214"/>
      <c r="AK17" s="214"/>
      <c r="AL17" s="214"/>
      <c r="AM17" s="214"/>
      <c r="AN17" s="214"/>
    </row>
    <row r="18" spans="1:40" ht="45" hidden="1" x14ac:dyDescent="0.25">
      <c r="A18" s="7">
        <v>1164427</v>
      </c>
      <c r="B18" s="9" t="s">
        <v>18</v>
      </c>
      <c r="C18" s="9"/>
      <c r="D18" s="73" t="s">
        <v>58</v>
      </c>
      <c r="E18" s="73" t="s">
        <v>59</v>
      </c>
      <c r="F18" s="7" t="s">
        <v>60</v>
      </c>
      <c r="G18" s="173" t="s">
        <v>61</v>
      </c>
      <c r="H18" s="173">
        <v>1</v>
      </c>
      <c r="I18" s="73" t="s">
        <v>62</v>
      </c>
      <c r="J18" s="73" t="s">
        <v>63</v>
      </c>
      <c r="K18" s="140">
        <v>70</v>
      </c>
      <c r="L18" s="79">
        <v>0.5</v>
      </c>
      <c r="M18" s="79">
        <v>0.5</v>
      </c>
      <c r="N18" s="105">
        <f t="shared" si="1"/>
        <v>100</v>
      </c>
      <c r="O18" s="138">
        <f t="shared" si="2"/>
        <v>100</v>
      </c>
      <c r="P18" s="140">
        <v>60</v>
      </c>
      <c r="Q18" s="144">
        <v>50</v>
      </c>
      <c r="R18" s="144">
        <v>0</v>
      </c>
      <c r="S18" s="7">
        <v>0</v>
      </c>
      <c r="T18" s="7">
        <f>VLOOKUP(E18,ReportadoSecTrim4!$F$138:$S$175,13,FALSE)</f>
        <v>0</v>
      </c>
      <c r="U18" s="139">
        <f t="shared" si="0"/>
        <v>50</v>
      </c>
      <c r="V18" s="1">
        <v>0.65</v>
      </c>
      <c r="W18" s="1">
        <v>0.54</v>
      </c>
      <c r="X18" s="216"/>
      <c r="Y18" s="1">
        <v>0.57999999999999996</v>
      </c>
      <c r="Z18" s="216"/>
      <c r="AA18" s="1">
        <v>0.62</v>
      </c>
      <c r="AB18" s="216"/>
      <c r="AC18" s="1">
        <v>0.65</v>
      </c>
      <c r="AD18" s="216"/>
      <c r="AE18" s="211">
        <f>IF(ISBLANK(X18),0,IF(ISBLANK(Z18),X18,IF(ISBLANK(AB18),Z18,IF(ISBLANK(AD18),AB18,AD18))))</f>
        <v>0</v>
      </c>
      <c r="AF18" s="76">
        <f t="shared" si="9"/>
        <v>0</v>
      </c>
      <c r="AG18" s="214"/>
      <c r="AH18" s="214"/>
      <c r="AI18" s="214"/>
      <c r="AJ18" s="214"/>
      <c r="AK18" s="214"/>
      <c r="AL18" s="214"/>
      <c r="AM18" s="214"/>
      <c r="AN18" s="214"/>
    </row>
    <row r="19" spans="1:40" ht="150" hidden="1" x14ac:dyDescent="0.25">
      <c r="A19" s="7">
        <v>1164578</v>
      </c>
      <c r="B19" s="9" t="s">
        <v>65</v>
      </c>
      <c r="C19" s="9"/>
      <c r="D19" s="73" t="s">
        <v>1062</v>
      </c>
      <c r="E19" s="74" t="s">
        <v>604</v>
      </c>
      <c r="F19" s="7" t="s">
        <v>23</v>
      </c>
      <c r="G19" s="44" t="s">
        <v>28</v>
      </c>
      <c r="H19" s="44">
        <v>2</v>
      </c>
      <c r="I19" s="73" t="s">
        <v>69</v>
      </c>
      <c r="J19" s="73"/>
      <c r="K19" s="7">
        <v>7</v>
      </c>
      <c r="L19" s="7">
        <v>3</v>
      </c>
      <c r="M19" s="7">
        <v>3</v>
      </c>
      <c r="N19" s="105">
        <f t="shared" si="1"/>
        <v>100</v>
      </c>
      <c r="O19" s="138">
        <f t="shared" si="2"/>
        <v>100</v>
      </c>
      <c r="P19" s="7">
        <v>2</v>
      </c>
      <c r="Q19" s="7">
        <v>0</v>
      </c>
      <c r="R19" s="7">
        <v>1</v>
      </c>
      <c r="S19" s="7">
        <v>0</v>
      </c>
      <c r="T19" s="7">
        <v>1</v>
      </c>
      <c r="U19" s="139">
        <f t="shared" si="0"/>
        <v>2</v>
      </c>
      <c r="V19" s="73">
        <v>1</v>
      </c>
      <c r="W19" s="73">
        <v>0</v>
      </c>
      <c r="X19" s="213"/>
      <c r="Y19" s="73">
        <v>0</v>
      </c>
      <c r="Z19" s="213"/>
      <c r="AA19" s="73">
        <v>0</v>
      </c>
      <c r="AB19" s="213"/>
      <c r="AC19" s="73">
        <v>1</v>
      </c>
      <c r="AD19" s="213"/>
      <c r="AE19" s="208">
        <f t="shared" si="3"/>
        <v>0</v>
      </c>
      <c r="AF19" s="76">
        <f t="shared" si="9"/>
        <v>0</v>
      </c>
      <c r="AG19" s="214"/>
      <c r="AH19" s="214"/>
      <c r="AI19" s="214"/>
      <c r="AJ19" s="214"/>
      <c r="AK19" s="214"/>
      <c r="AL19" s="214"/>
      <c r="AM19" s="214"/>
      <c r="AN19" s="214"/>
    </row>
    <row r="20" spans="1:40" ht="90" hidden="1" x14ac:dyDescent="0.25">
      <c r="A20" s="7">
        <v>1164428</v>
      </c>
      <c r="B20" s="9" t="s">
        <v>18</v>
      </c>
      <c r="C20" s="9"/>
      <c r="D20" s="73" t="s">
        <v>70</v>
      </c>
      <c r="E20" s="73" t="s">
        <v>847</v>
      </c>
      <c r="F20" s="7" t="s">
        <v>23</v>
      </c>
      <c r="G20" s="44" t="s">
        <v>28</v>
      </c>
      <c r="H20" s="44">
        <v>2</v>
      </c>
      <c r="I20" s="73" t="s">
        <v>71</v>
      </c>
      <c r="J20" s="73"/>
      <c r="K20" s="7">
        <v>4</v>
      </c>
      <c r="L20" s="7">
        <v>1</v>
      </c>
      <c r="M20" s="7">
        <v>1</v>
      </c>
      <c r="N20" s="105">
        <f t="shared" si="1"/>
        <v>100</v>
      </c>
      <c r="O20" s="138">
        <f t="shared" si="2"/>
        <v>100</v>
      </c>
      <c r="P20" s="7">
        <v>1</v>
      </c>
      <c r="Q20" s="7">
        <v>3</v>
      </c>
      <c r="R20" s="7">
        <v>0</v>
      </c>
      <c r="S20" s="7">
        <v>0</v>
      </c>
      <c r="T20" s="7">
        <f>VLOOKUP(E20,ReportadoSecTrim4!$F$138:$S$175,13,FALSE)</f>
        <v>2</v>
      </c>
      <c r="U20" s="139">
        <f t="shared" si="0"/>
        <v>5</v>
      </c>
      <c r="V20" s="73">
        <v>1</v>
      </c>
      <c r="W20" s="73">
        <v>0</v>
      </c>
      <c r="X20" s="213"/>
      <c r="Y20" s="73">
        <v>0</v>
      </c>
      <c r="Z20" s="213"/>
      <c r="AA20" s="73">
        <v>0</v>
      </c>
      <c r="AB20" s="213"/>
      <c r="AC20" s="73">
        <v>1</v>
      </c>
      <c r="AD20" s="213"/>
      <c r="AE20" s="208">
        <f t="shared" si="3"/>
        <v>0</v>
      </c>
      <c r="AF20" s="76">
        <f t="shared" si="9"/>
        <v>0</v>
      </c>
      <c r="AG20" s="214"/>
      <c r="AH20" s="214"/>
      <c r="AI20" s="214"/>
      <c r="AJ20" s="214"/>
      <c r="AK20" s="214"/>
      <c r="AL20" s="214"/>
      <c r="AM20" s="214"/>
      <c r="AN20" s="214"/>
    </row>
    <row r="21" spans="1:40" ht="135" hidden="1" x14ac:dyDescent="0.25">
      <c r="A21" s="7">
        <v>1164429</v>
      </c>
      <c r="B21" s="9" t="s">
        <v>18</v>
      </c>
      <c r="C21" s="9"/>
      <c r="D21" s="73" t="s">
        <v>1065</v>
      </c>
      <c r="E21" s="73" t="s">
        <v>73</v>
      </c>
      <c r="F21" s="7" t="s">
        <v>23</v>
      </c>
      <c r="G21" s="44" t="s">
        <v>28</v>
      </c>
      <c r="H21" s="44">
        <v>2</v>
      </c>
      <c r="I21" s="73" t="s">
        <v>74</v>
      </c>
      <c r="J21" s="73"/>
      <c r="K21" s="7">
        <v>4</v>
      </c>
      <c r="L21" s="7">
        <v>1</v>
      </c>
      <c r="M21" s="7">
        <v>1</v>
      </c>
      <c r="N21" s="105">
        <f t="shared" si="1"/>
        <v>100</v>
      </c>
      <c r="O21" s="138">
        <f t="shared" si="2"/>
        <v>100</v>
      </c>
      <c r="P21" s="7">
        <v>1</v>
      </c>
      <c r="Q21" s="7">
        <v>1</v>
      </c>
      <c r="R21" s="7">
        <v>0</v>
      </c>
      <c r="S21" s="7">
        <v>0</v>
      </c>
      <c r="T21" s="7">
        <f>VLOOKUP(E21,ReportadoSecTrim4!$F$138:$S$175,13,FALSE)</f>
        <v>1</v>
      </c>
      <c r="U21" s="139">
        <f t="shared" si="0"/>
        <v>2</v>
      </c>
      <c r="V21" s="73">
        <v>1</v>
      </c>
      <c r="W21" s="73">
        <v>0</v>
      </c>
      <c r="X21" s="213"/>
      <c r="Y21" s="73">
        <v>0</v>
      </c>
      <c r="Z21" s="213"/>
      <c r="AA21" s="73">
        <v>0</v>
      </c>
      <c r="AB21" s="213"/>
      <c r="AC21" s="73">
        <v>1</v>
      </c>
      <c r="AD21" s="213"/>
      <c r="AE21" s="208">
        <f t="shared" si="3"/>
        <v>0</v>
      </c>
      <c r="AF21" s="76">
        <f t="shared" si="9"/>
        <v>0</v>
      </c>
      <c r="AG21" s="214"/>
      <c r="AH21" s="214"/>
      <c r="AI21" s="214"/>
      <c r="AJ21" s="214"/>
      <c r="AK21" s="214"/>
      <c r="AL21" s="214"/>
      <c r="AM21" s="214"/>
      <c r="AN21" s="214"/>
    </row>
    <row r="22" spans="1:40" ht="135" hidden="1" x14ac:dyDescent="0.25">
      <c r="A22" s="7">
        <v>1164430</v>
      </c>
      <c r="B22" s="9" t="s">
        <v>18</v>
      </c>
      <c r="C22" s="9"/>
      <c r="D22" s="73" t="s">
        <v>1065</v>
      </c>
      <c r="E22" s="73" t="s">
        <v>75</v>
      </c>
      <c r="F22" s="7" t="s">
        <v>23</v>
      </c>
      <c r="G22" s="174" t="s">
        <v>24</v>
      </c>
      <c r="H22" s="174">
        <v>2</v>
      </c>
      <c r="I22" s="73" t="s">
        <v>76</v>
      </c>
      <c r="J22" s="73"/>
      <c r="K22" s="7">
        <v>4</v>
      </c>
      <c r="L22" s="7">
        <v>4</v>
      </c>
      <c r="M22" s="7">
        <v>4</v>
      </c>
      <c r="N22" s="105">
        <f t="shared" si="1"/>
        <v>100</v>
      </c>
      <c r="O22" s="138">
        <f t="shared" si="2"/>
        <v>100</v>
      </c>
      <c r="P22" s="7">
        <v>4</v>
      </c>
      <c r="Q22" s="7">
        <v>4</v>
      </c>
      <c r="R22" s="7">
        <v>0</v>
      </c>
      <c r="S22" s="7">
        <v>0</v>
      </c>
      <c r="T22" s="7">
        <f>VLOOKUP(E22,ReportadoSecTrim4!$F$138:$S$175,13,FALSE)</f>
        <v>0</v>
      </c>
      <c r="U22" s="139">
        <f t="shared" si="0"/>
        <v>4</v>
      </c>
      <c r="V22" s="73">
        <v>4</v>
      </c>
      <c r="W22" s="73">
        <v>4</v>
      </c>
      <c r="X22" s="213"/>
      <c r="Y22" s="73">
        <v>4</v>
      </c>
      <c r="Z22" s="213"/>
      <c r="AA22" s="73">
        <v>4</v>
      </c>
      <c r="AB22" s="213"/>
      <c r="AC22" s="73">
        <v>4</v>
      </c>
      <c r="AD22" s="213"/>
      <c r="AE22" s="208">
        <f>IF(ISBLANK(Z22),X22,IF(ISBLANK(AB22),Z22,IF(ISBLANK(AD22),AB22,AD22)))</f>
        <v>0</v>
      </c>
      <c r="AF22" s="76">
        <f t="shared" si="9"/>
        <v>0</v>
      </c>
      <c r="AG22" s="214"/>
      <c r="AH22" s="214"/>
      <c r="AI22" s="214"/>
      <c r="AJ22" s="214"/>
      <c r="AK22" s="214"/>
      <c r="AL22" s="214"/>
      <c r="AM22" s="214"/>
      <c r="AN22" s="214"/>
    </row>
    <row r="23" spans="1:40" ht="135" hidden="1" x14ac:dyDescent="0.25">
      <c r="A23" s="7">
        <v>1164579</v>
      </c>
      <c r="B23" s="9" t="s">
        <v>18</v>
      </c>
      <c r="C23" s="9"/>
      <c r="D23" s="74" t="s">
        <v>1067</v>
      </c>
      <c r="E23" s="73" t="s">
        <v>604</v>
      </c>
      <c r="F23" s="13" t="s">
        <v>23</v>
      </c>
      <c r="G23" s="44" t="s">
        <v>28</v>
      </c>
      <c r="H23" s="44">
        <v>2</v>
      </c>
      <c r="I23" s="74" t="s">
        <v>79</v>
      </c>
      <c r="J23" s="74"/>
      <c r="K23" s="13">
        <v>7</v>
      </c>
      <c r="L23" s="13">
        <v>3</v>
      </c>
      <c r="M23" s="7">
        <v>0</v>
      </c>
      <c r="N23" s="105">
        <f t="shared" si="1"/>
        <v>0</v>
      </c>
      <c r="O23" s="138">
        <f t="shared" si="2"/>
        <v>0</v>
      </c>
      <c r="P23" s="13">
        <v>2</v>
      </c>
      <c r="Q23" s="7">
        <v>0</v>
      </c>
      <c r="R23" s="7">
        <v>1</v>
      </c>
      <c r="S23" s="7">
        <v>0</v>
      </c>
      <c r="T23" s="7">
        <f>VLOOKUP(E23,ReportadoSecTrim4!$F$138:$S$175,13,FALSE)</f>
        <v>0</v>
      </c>
      <c r="U23" s="139">
        <f t="shared" si="0"/>
        <v>1</v>
      </c>
      <c r="V23" s="74">
        <v>1</v>
      </c>
      <c r="W23" s="74">
        <v>0</v>
      </c>
      <c r="X23" s="213"/>
      <c r="Y23" s="74">
        <v>0</v>
      </c>
      <c r="Z23" s="213"/>
      <c r="AA23" s="74">
        <v>0</v>
      </c>
      <c r="AB23" s="213"/>
      <c r="AC23" s="74">
        <v>1</v>
      </c>
      <c r="AD23" s="213"/>
      <c r="AE23" s="208">
        <f t="shared" si="3"/>
        <v>0</v>
      </c>
      <c r="AF23" s="76">
        <f t="shared" si="9"/>
        <v>0</v>
      </c>
      <c r="AG23" s="214"/>
      <c r="AH23" s="214"/>
      <c r="AI23" s="214"/>
      <c r="AJ23" s="214"/>
      <c r="AK23" s="214"/>
      <c r="AL23" s="214"/>
      <c r="AM23" s="214"/>
      <c r="AN23" s="214"/>
    </row>
    <row r="24" spans="1:40" ht="105" hidden="1" x14ac:dyDescent="0.25">
      <c r="A24" s="7">
        <v>1164431</v>
      </c>
      <c r="B24" s="9" t="s">
        <v>18</v>
      </c>
      <c r="C24" s="9"/>
      <c r="D24" s="73" t="s">
        <v>80</v>
      </c>
      <c r="E24" s="73" t="s">
        <v>81</v>
      </c>
      <c r="F24" s="7" t="s">
        <v>23</v>
      </c>
      <c r="G24" s="173" t="s">
        <v>61</v>
      </c>
      <c r="H24" s="173">
        <v>1</v>
      </c>
      <c r="I24" s="73" t="s">
        <v>82</v>
      </c>
      <c r="J24" s="73"/>
      <c r="K24" s="7">
        <v>1000</v>
      </c>
      <c r="L24" s="7">
        <v>800</v>
      </c>
      <c r="M24" s="7">
        <v>1000</v>
      </c>
      <c r="N24" s="105">
        <f t="shared" si="1"/>
        <v>125</v>
      </c>
      <c r="O24" s="138">
        <f t="shared" si="2"/>
        <v>100</v>
      </c>
      <c r="P24" s="7">
        <v>850</v>
      </c>
      <c r="Q24" s="7">
        <v>1038</v>
      </c>
      <c r="R24" s="7">
        <v>50</v>
      </c>
      <c r="S24" s="7">
        <v>0</v>
      </c>
      <c r="T24" s="7">
        <f>VLOOKUP(E24,ReportadoSecTrim4!$F$138:$S$175,13,FALSE)</f>
        <v>0</v>
      </c>
      <c r="U24" s="139">
        <f t="shared" si="0"/>
        <v>1088</v>
      </c>
      <c r="V24" s="73">
        <v>925</v>
      </c>
      <c r="W24" s="73">
        <v>925</v>
      </c>
      <c r="X24" s="213"/>
      <c r="Y24" s="73">
        <v>925</v>
      </c>
      <c r="Z24" s="213"/>
      <c r="AA24" s="73">
        <v>925</v>
      </c>
      <c r="AB24" s="213"/>
      <c r="AC24" s="73">
        <v>925</v>
      </c>
      <c r="AD24" s="213"/>
      <c r="AE24" s="208">
        <f>IF(ISBLANK(X24),0,IF(ISBLANK(Z24),X24,IF(ISBLANK(AB24),Z24,IF(ISBLANK(AD24),AB24,AD24))))</f>
        <v>0</v>
      </c>
      <c r="AF24" s="76">
        <f t="shared" si="9"/>
        <v>0</v>
      </c>
      <c r="AG24" s="214"/>
      <c r="AH24" s="214"/>
      <c r="AI24" s="214"/>
      <c r="AJ24" s="214"/>
      <c r="AK24" s="214"/>
      <c r="AL24" s="214"/>
      <c r="AM24" s="214"/>
      <c r="AN24" s="214"/>
    </row>
    <row r="25" spans="1:40" ht="90" hidden="1" x14ac:dyDescent="0.25">
      <c r="A25" s="7">
        <v>1164432</v>
      </c>
      <c r="B25" s="9" t="s">
        <v>18</v>
      </c>
      <c r="C25" s="9"/>
      <c r="D25" s="73" t="s">
        <v>80</v>
      </c>
      <c r="E25" s="73" t="s">
        <v>83</v>
      </c>
      <c r="F25" s="7" t="s">
        <v>23</v>
      </c>
      <c r="G25" s="44" t="s">
        <v>28</v>
      </c>
      <c r="H25" s="44">
        <v>2</v>
      </c>
      <c r="I25" s="73" t="s">
        <v>84</v>
      </c>
      <c r="J25" s="73"/>
      <c r="K25" s="7">
        <v>25200</v>
      </c>
      <c r="L25" s="7">
        <v>6300</v>
      </c>
      <c r="M25" s="7">
        <v>6300</v>
      </c>
      <c r="N25" s="105">
        <f t="shared" si="1"/>
        <v>100</v>
      </c>
      <c r="O25" s="138">
        <f t="shared" si="2"/>
        <v>100</v>
      </c>
      <c r="P25" s="7">
        <v>6300</v>
      </c>
      <c r="Q25" s="7">
        <v>6500</v>
      </c>
      <c r="R25" s="7">
        <v>0</v>
      </c>
      <c r="S25" s="7">
        <v>0</v>
      </c>
      <c r="T25" s="7">
        <f>VLOOKUP(E25,ReportadoSecTrim4!$F$138:$S$175,13,FALSE)</f>
        <v>0</v>
      </c>
      <c r="U25" s="139">
        <f t="shared" si="0"/>
        <v>6500</v>
      </c>
      <c r="V25" s="73">
        <v>6300</v>
      </c>
      <c r="W25" s="73">
        <f>V25/4</f>
        <v>1575</v>
      </c>
      <c r="X25" s="213"/>
      <c r="Y25" s="73">
        <f>V25/4</f>
        <v>1575</v>
      </c>
      <c r="Z25" s="213"/>
      <c r="AA25" s="73">
        <f>V25/4</f>
        <v>1575</v>
      </c>
      <c r="AB25" s="213"/>
      <c r="AC25" s="73">
        <f>V25/4</f>
        <v>1575</v>
      </c>
      <c r="AD25" s="213"/>
      <c r="AE25" s="208">
        <f t="shared" si="3"/>
        <v>0</v>
      </c>
      <c r="AF25" s="76">
        <f t="shared" si="9"/>
        <v>0</v>
      </c>
      <c r="AG25" s="214"/>
      <c r="AH25" s="214"/>
      <c r="AI25" s="214"/>
      <c r="AJ25" s="214"/>
      <c r="AK25" s="214"/>
      <c r="AL25" s="214"/>
      <c r="AM25" s="214"/>
      <c r="AN25" s="214"/>
    </row>
    <row r="26" spans="1:40" ht="90" hidden="1" x14ac:dyDescent="0.25">
      <c r="A26" s="7">
        <v>1164433</v>
      </c>
      <c r="B26" s="9" t="s">
        <v>18</v>
      </c>
      <c r="C26" s="9"/>
      <c r="D26" s="73" t="s">
        <v>80</v>
      </c>
      <c r="E26" s="73" t="s">
        <v>85</v>
      </c>
      <c r="F26" s="7" t="s">
        <v>23</v>
      </c>
      <c r="G26" s="44" t="s">
        <v>28</v>
      </c>
      <c r="H26" s="44">
        <v>2</v>
      </c>
      <c r="I26" s="73" t="s">
        <v>86</v>
      </c>
      <c r="J26" s="73"/>
      <c r="K26" s="7">
        <v>36000</v>
      </c>
      <c r="L26" s="7">
        <v>9000</v>
      </c>
      <c r="M26" s="7">
        <v>9000</v>
      </c>
      <c r="N26" s="105">
        <f t="shared" si="1"/>
        <v>100</v>
      </c>
      <c r="O26" s="138">
        <f t="shared" si="2"/>
        <v>100</v>
      </c>
      <c r="P26" s="7">
        <v>9000</v>
      </c>
      <c r="Q26" s="7">
        <v>0</v>
      </c>
      <c r="R26" s="7">
        <v>0</v>
      </c>
      <c r="S26" s="7">
        <v>0</v>
      </c>
      <c r="T26" s="7">
        <f>VLOOKUP(E26,ReportadoSecTrim4!$F$138:$S$175,13,FALSE)</f>
        <v>9000</v>
      </c>
      <c r="U26" s="139">
        <f t="shared" si="0"/>
        <v>9000</v>
      </c>
      <c r="V26" s="73">
        <v>9000</v>
      </c>
      <c r="W26" s="73">
        <f>V26/4</f>
        <v>2250</v>
      </c>
      <c r="X26" s="213"/>
      <c r="Y26" s="73">
        <f>V26/4</f>
        <v>2250</v>
      </c>
      <c r="Z26" s="213"/>
      <c r="AA26" s="73">
        <f>V26/4</f>
        <v>2250</v>
      </c>
      <c r="AB26" s="213"/>
      <c r="AC26" s="73">
        <f>V26/4</f>
        <v>2250</v>
      </c>
      <c r="AD26" s="213"/>
      <c r="AE26" s="208">
        <f t="shared" si="3"/>
        <v>0</v>
      </c>
      <c r="AF26" s="76">
        <f t="shared" si="9"/>
        <v>0</v>
      </c>
      <c r="AG26" s="214"/>
      <c r="AH26" s="214"/>
      <c r="AI26" s="214"/>
      <c r="AJ26" s="214"/>
      <c r="AK26" s="214"/>
      <c r="AL26" s="214"/>
      <c r="AM26" s="214"/>
      <c r="AN26" s="214"/>
    </row>
    <row r="27" spans="1:40" ht="120" hidden="1" x14ac:dyDescent="0.25">
      <c r="A27" s="7">
        <v>1164434</v>
      </c>
      <c r="B27" s="9" t="s">
        <v>18</v>
      </c>
      <c r="C27" s="9"/>
      <c r="D27" s="73" t="s">
        <v>80</v>
      </c>
      <c r="E27" s="73" t="s">
        <v>87</v>
      </c>
      <c r="F27" s="7" t="s">
        <v>60</v>
      </c>
      <c r="G27" s="174" t="s">
        <v>24</v>
      </c>
      <c r="H27" s="174">
        <v>2</v>
      </c>
      <c r="I27" s="73" t="s">
        <v>88</v>
      </c>
      <c r="J27" s="73" t="s">
        <v>1528</v>
      </c>
      <c r="K27" s="140">
        <v>80</v>
      </c>
      <c r="L27" s="79">
        <v>0.8</v>
      </c>
      <c r="M27" s="79">
        <v>1</v>
      </c>
      <c r="N27" s="105">
        <f t="shared" si="1"/>
        <v>125</v>
      </c>
      <c r="O27" s="138">
        <f t="shared" si="2"/>
        <v>100</v>
      </c>
      <c r="P27" s="140">
        <v>80</v>
      </c>
      <c r="Q27" s="144">
        <v>0</v>
      </c>
      <c r="R27" s="144">
        <v>0</v>
      </c>
      <c r="S27" s="7">
        <v>0</v>
      </c>
      <c r="T27" s="7">
        <f>VLOOKUP(E27,ReportadoSecTrim4!$F$138:$S$175,13,FALSE)</f>
        <v>0.9</v>
      </c>
      <c r="U27" s="139">
        <f t="shared" si="0"/>
        <v>0.9</v>
      </c>
      <c r="V27" s="1">
        <v>0.8</v>
      </c>
      <c r="W27" s="1">
        <v>0.8</v>
      </c>
      <c r="X27" s="216"/>
      <c r="Y27" s="1">
        <v>0.8</v>
      </c>
      <c r="Z27" s="216"/>
      <c r="AA27" s="1">
        <v>0.8</v>
      </c>
      <c r="AB27" s="216"/>
      <c r="AC27" s="1">
        <v>0.8</v>
      </c>
      <c r="AD27" s="216"/>
      <c r="AE27" s="211">
        <f>IF(ISBLANK(Z27),X27,IF(ISBLANK(AB27),Z27,IF(ISBLANK(AD27),AB27,AD27)))</f>
        <v>0</v>
      </c>
      <c r="AF27" s="76">
        <f t="shared" si="9"/>
        <v>0</v>
      </c>
      <c r="AG27" s="214"/>
      <c r="AH27" s="214"/>
      <c r="AI27" s="214"/>
      <c r="AJ27" s="214"/>
      <c r="AK27" s="214"/>
      <c r="AL27" s="214"/>
      <c r="AM27" s="214"/>
      <c r="AN27" s="214"/>
    </row>
    <row r="28" spans="1:40" ht="90" hidden="1" x14ac:dyDescent="0.25">
      <c r="A28" s="7">
        <v>1164446</v>
      </c>
      <c r="B28" s="9" t="s">
        <v>18</v>
      </c>
      <c r="C28" s="9"/>
      <c r="D28" s="73" t="s">
        <v>90</v>
      </c>
      <c r="E28" s="73" t="s">
        <v>91</v>
      </c>
      <c r="F28" s="7" t="s">
        <v>23</v>
      </c>
      <c r="G28" s="174" t="s">
        <v>24</v>
      </c>
      <c r="H28" s="174">
        <v>2</v>
      </c>
      <c r="I28" s="73" t="s">
        <v>92</v>
      </c>
      <c r="J28" s="73"/>
      <c r="K28" s="7">
        <v>6</v>
      </c>
      <c r="L28" s="7">
        <v>6</v>
      </c>
      <c r="M28" s="7">
        <v>6</v>
      </c>
      <c r="N28" s="105">
        <f t="shared" si="1"/>
        <v>100</v>
      </c>
      <c r="O28" s="138">
        <f t="shared" si="2"/>
        <v>100</v>
      </c>
      <c r="P28" s="7">
        <v>6</v>
      </c>
      <c r="Q28" s="7">
        <v>4</v>
      </c>
      <c r="R28" s="7">
        <v>0</v>
      </c>
      <c r="S28" s="7">
        <v>0</v>
      </c>
      <c r="T28" s="7">
        <f>VLOOKUP(E28,ReportadoSecTrim4!$F$138:$S$175,13,FALSE)</f>
        <v>0</v>
      </c>
      <c r="U28" s="139">
        <f t="shared" si="0"/>
        <v>4</v>
      </c>
      <c r="V28" s="73">
        <v>6</v>
      </c>
      <c r="W28" s="73">
        <v>6</v>
      </c>
      <c r="X28" s="213"/>
      <c r="Y28" s="73">
        <v>6</v>
      </c>
      <c r="Z28" s="213"/>
      <c r="AA28" s="73">
        <v>6</v>
      </c>
      <c r="AB28" s="213"/>
      <c r="AC28" s="73">
        <v>6</v>
      </c>
      <c r="AD28" s="213"/>
      <c r="AE28" s="208">
        <f>IF(ISBLANK(Z28),X28,IF(ISBLANK(AB28),Z28,IF(ISBLANK(AD28),AB28,AD28)))</f>
        <v>0</v>
      </c>
      <c r="AF28" s="76">
        <f t="shared" si="9"/>
        <v>0</v>
      </c>
      <c r="AG28" s="214"/>
      <c r="AH28" s="214"/>
      <c r="AI28" s="214"/>
      <c r="AJ28" s="214"/>
      <c r="AK28" s="214"/>
      <c r="AL28" s="214"/>
      <c r="AM28" s="214"/>
      <c r="AN28" s="214"/>
    </row>
    <row r="29" spans="1:40" ht="90" hidden="1" x14ac:dyDescent="0.25">
      <c r="A29" s="7">
        <v>1164440</v>
      </c>
      <c r="B29" s="9" t="s">
        <v>18</v>
      </c>
      <c r="C29" s="9"/>
      <c r="D29" s="73" t="s">
        <v>93</v>
      </c>
      <c r="E29" s="73" t="s">
        <v>612</v>
      </c>
      <c r="F29" s="7" t="s">
        <v>23</v>
      </c>
      <c r="G29" s="174" t="s">
        <v>24</v>
      </c>
      <c r="H29" s="174">
        <v>2</v>
      </c>
      <c r="I29" s="73" t="s">
        <v>94</v>
      </c>
      <c r="J29" s="73"/>
      <c r="K29" s="7">
        <v>10</v>
      </c>
      <c r="L29" s="7">
        <v>10</v>
      </c>
      <c r="M29" s="7">
        <v>12</v>
      </c>
      <c r="N29" s="105">
        <f t="shared" si="1"/>
        <v>120</v>
      </c>
      <c r="O29" s="138">
        <f t="shared" si="2"/>
        <v>100</v>
      </c>
      <c r="P29" s="7">
        <v>10</v>
      </c>
      <c r="Q29" s="7">
        <v>11</v>
      </c>
      <c r="R29" s="7">
        <v>0</v>
      </c>
      <c r="S29" s="7">
        <v>0</v>
      </c>
      <c r="T29" s="7">
        <f>VLOOKUP(E29,ReportadoSecTrim4!$F$138:$S$175,13,FALSE)</f>
        <v>7</v>
      </c>
      <c r="U29" s="139">
        <f t="shared" si="0"/>
        <v>18</v>
      </c>
      <c r="V29" s="73">
        <v>10</v>
      </c>
      <c r="W29" s="73">
        <v>10</v>
      </c>
      <c r="X29" s="213"/>
      <c r="Y29" s="73">
        <v>10</v>
      </c>
      <c r="Z29" s="213"/>
      <c r="AA29" s="73">
        <v>10</v>
      </c>
      <c r="AB29" s="213"/>
      <c r="AC29" s="73">
        <v>10</v>
      </c>
      <c r="AD29" s="213"/>
      <c r="AE29" s="208">
        <f>IF(ISBLANK(Z29),X29,IF(ISBLANK(AB29),Z29,IF(ISBLANK(AD29),AB29,AD29)))</f>
        <v>0</v>
      </c>
      <c r="AF29" s="76">
        <f t="shared" si="9"/>
        <v>0</v>
      </c>
      <c r="AG29" s="214"/>
      <c r="AH29" s="214"/>
      <c r="AI29" s="214"/>
      <c r="AJ29" s="214"/>
      <c r="AK29" s="214"/>
      <c r="AL29" s="214"/>
      <c r="AM29" s="214"/>
      <c r="AN29" s="214"/>
    </row>
    <row r="30" spans="1:40" ht="150" hidden="1" x14ac:dyDescent="0.25">
      <c r="A30" s="7">
        <v>1164441</v>
      </c>
      <c r="B30" s="9" t="s">
        <v>18</v>
      </c>
      <c r="C30" s="9"/>
      <c r="D30" s="73" t="s">
        <v>93</v>
      </c>
      <c r="E30" s="73" t="s">
        <v>872</v>
      </c>
      <c r="F30" s="7" t="s">
        <v>23</v>
      </c>
      <c r="G30" s="172" t="s">
        <v>1046</v>
      </c>
      <c r="H30" s="172">
        <v>1</v>
      </c>
      <c r="I30" s="73" t="s">
        <v>96</v>
      </c>
      <c r="J30" s="73"/>
      <c r="K30" s="7">
        <v>227</v>
      </c>
      <c r="L30" s="7">
        <v>152</v>
      </c>
      <c r="M30" s="7">
        <v>169</v>
      </c>
      <c r="N30" s="105">
        <f t="shared" si="1"/>
        <v>111.18421052631579</v>
      </c>
      <c r="O30" s="138">
        <f t="shared" si="2"/>
        <v>100</v>
      </c>
      <c r="P30" s="7">
        <v>177</v>
      </c>
      <c r="Q30" s="7">
        <v>163</v>
      </c>
      <c r="R30" s="7">
        <v>0</v>
      </c>
      <c r="S30" s="7">
        <v>0</v>
      </c>
      <c r="T30" s="7">
        <f>VLOOKUP(E30,ReportadoSecTrim4!$F$138:$S$175,13,FALSE)</f>
        <v>0</v>
      </c>
      <c r="U30" s="139">
        <f t="shared" si="0"/>
        <v>163</v>
      </c>
      <c r="V30" s="73">
        <v>202</v>
      </c>
      <c r="W30" s="73">
        <v>180</v>
      </c>
      <c r="X30" s="213"/>
      <c r="Y30" s="73">
        <v>190</v>
      </c>
      <c r="Z30" s="213"/>
      <c r="AA30" s="73">
        <v>200</v>
      </c>
      <c r="AB30" s="213"/>
      <c r="AC30" s="73">
        <v>202</v>
      </c>
      <c r="AD30" s="213"/>
      <c r="AE30" s="208">
        <f>IF(ISBLANK(X30),0,IF(ISBLANK(Z30),X30,IF(ISBLANK(AB30),Z30,IF(ISBLANK(AD30),AB30,AD30))))</f>
        <v>0</v>
      </c>
      <c r="AF30" s="76">
        <f t="shared" si="9"/>
        <v>0</v>
      </c>
      <c r="AG30" s="214"/>
      <c r="AH30" s="214"/>
      <c r="AI30" s="214"/>
      <c r="AJ30" s="214"/>
      <c r="AK30" s="214"/>
      <c r="AL30" s="214"/>
      <c r="AM30" s="214"/>
      <c r="AN30" s="214"/>
    </row>
    <row r="31" spans="1:40" ht="75" hidden="1" x14ac:dyDescent="0.25">
      <c r="A31" s="7">
        <v>1164447</v>
      </c>
      <c r="B31" s="9" t="s">
        <v>18</v>
      </c>
      <c r="C31" s="9"/>
      <c r="D31" s="196" t="s">
        <v>1072</v>
      </c>
      <c r="E31" s="73" t="s">
        <v>98</v>
      </c>
      <c r="F31" s="7" t="s">
        <v>23</v>
      </c>
      <c r="G31" s="174" t="s">
        <v>24</v>
      </c>
      <c r="H31" s="174">
        <v>2</v>
      </c>
      <c r="I31" s="73" t="s">
        <v>99</v>
      </c>
      <c r="J31" s="73"/>
      <c r="K31" s="7">
        <v>6</v>
      </c>
      <c r="L31" s="7">
        <v>6</v>
      </c>
      <c r="M31" s="7">
        <v>7</v>
      </c>
      <c r="N31" s="105">
        <f t="shared" si="1"/>
        <v>116.66666666666667</v>
      </c>
      <c r="O31" s="138">
        <f t="shared" si="2"/>
        <v>100</v>
      </c>
      <c r="P31" s="7">
        <v>6</v>
      </c>
      <c r="Q31" s="7">
        <v>6</v>
      </c>
      <c r="R31" s="7">
        <v>0</v>
      </c>
      <c r="S31" s="7">
        <v>0</v>
      </c>
      <c r="T31" s="7">
        <f>VLOOKUP(E31,ReportadoSecTrim4!$F$138:$S$175,13,FALSE)</f>
        <v>0</v>
      </c>
      <c r="U31" s="139">
        <f t="shared" si="0"/>
        <v>6</v>
      </c>
      <c r="V31" s="73">
        <v>6</v>
      </c>
      <c r="W31" s="73">
        <v>6</v>
      </c>
      <c r="X31" s="213"/>
      <c r="Y31" s="73">
        <v>6</v>
      </c>
      <c r="Z31" s="213"/>
      <c r="AA31" s="73">
        <v>6</v>
      </c>
      <c r="AB31" s="213"/>
      <c r="AC31" s="73">
        <v>6</v>
      </c>
      <c r="AD31" s="213"/>
      <c r="AE31" s="208">
        <f>IF(ISBLANK(Z31),X31,IF(ISBLANK(AB31),Z31,IF(ISBLANK(AD31),AB31,AD31)))</f>
        <v>0</v>
      </c>
      <c r="AF31" s="76">
        <f t="shared" si="9"/>
        <v>0</v>
      </c>
      <c r="AG31" s="214"/>
      <c r="AH31" s="214"/>
      <c r="AI31" s="214"/>
      <c r="AJ31" s="214"/>
      <c r="AK31" s="214"/>
      <c r="AL31" s="214"/>
      <c r="AM31" s="214"/>
      <c r="AN31" s="214"/>
    </row>
    <row r="32" spans="1:40" ht="120" hidden="1" x14ac:dyDescent="0.25">
      <c r="A32" s="7">
        <v>1164442</v>
      </c>
      <c r="B32" s="9" t="s">
        <v>18</v>
      </c>
      <c r="C32" s="9"/>
      <c r="D32" s="74" t="s">
        <v>100</v>
      </c>
      <c r="E32" s="74" t="s">
        <v>101</v>
      </c>
      <c r="F32" s="7" t="s">
        <v>23</v>
      </c>
      <c r="G32" s="174" t="s">
        <v>24</v>
      </c>
      <c r="H32" s="174">
        <v>2</v>
      </c>
      <c r="I32" s="74" t="s">
        <v>101</v>
      </c>
      <c r="J32" s="74"/>
      <c r="K32" s="13">
        <v>1</v>
      </c>
      <c r="L32" s="13">
        <v>1</v>
      </c>
      <c r="M32" s="7">
        <v>1</v>
      </c>
      <c r="N32" s="105">
        <f t="shared" si="1"/>
        <v>100</v>
      </c>
      <c r="O32" s="138">
        <f t="shared" si="2"/>
        <v>100</v>
      </c>
      <c r="P32" s="13">
        <v>1</v>
      </c>
      <c r="Q32" s="7">
        <v>1</v>
      </c>
      <c r="R32" s="7">
        <v>0</v>
      </c>
      <c r="S32" s="7">
        <v>0</v>
      </c>
      <c r="T32" s="7">
        <f>VLOOKUP(E32,ReportadoSecTrim4!$F$138:$S$175,13,FALSE)</f>
        <v>0</v>
      </c>
      <c r="U32" s="139">
        <f t="shared" si="0"/>
        <v>1</v>
      </c>
      <c r="V32" s="74">
        <v>1</v>
      </c>
      <c r="W32" s="74">
        <v>1</v>
      </c>
      <c r="X32" s="213"/>
      <c r="Y32" s="74">
        <v>1</v>
      </c>
      <c r="Z32" s="213"/>
      <c r="AA32" s="74">
        <v>1</v>
      </c>
      <c r="AB32" s="213"/>
      <c r="AC32" s="74">
        <v>1</v>
      </c>
      <c r="AD32" s="213"/>
      <c r="AE32" s="208">
        <f>IF(ISBLANK(Z32),X32,IF(ISBLANK(AB32),Z32,IF(ISBLANK(AD32),AB32,AD32)))</f>
        <v>0</v>
      </c>
      <c r="AF32" s="76">
        <f t="shared" si="9"/>
        <v>0</v>
      </c>
      <c r="AG32" s="214"/>
      <c r="AH32" s="214"/>
      <c r="AI32" s="214"/>
      <c r="AJ32" s="214"/>
      <c r="AK32" s="214"/>
      <c r="AL32" s="214"/>
      <c r="AM32" s="214"/>
      <c r="AN32" s="214"/>
    </row>
    <row r="33" spans="1:40" ht="165" hidden="1" x14ac:dyDescent="0.25">
      <c r="A33" s="7">
        <v>1164448</v>
      </c>
      <c r="B33" s="9" t="s">
        <v>102</v>
      </c>
      <c r="C33" s="9"/>
      <c r="D33" s="73" t="s">
        <v>105</v>
      </c>
      <c r="E33" s="74" t="s">
        <v>106</v>
      </c>
      <c r="F33" s="7" t="s">
        <v>60</v>
      </c>
      <c r="G33" s="173" t="s">
        <v>61</v>
      </c>
      <c r="H33" s="173">
        <v>1</v>
      </c>
      <c r="I33" s="73" t="s">
        <v>107</v>
      </c>
      <c r="J33" s="73" t="s">
        <v>108</v>
      </c>
      <c r="K33" s="141">
        <v>90</v>
      </c>
      <c r="L33" s="37">
        <v>0.8</v>
      </c>
      <c r="M33" s="79">
        <v>0.8</v>
      </c>
      <c r="N33" s="105">
        <f t="shared" si="1"/>
        <v>100</v>
      </c>
      <c r="O33" s="138">
        <f t="shared" si="2"/>
        <v>100</v>
      </c>
      <c r="P33" s="141">
        <v>85</v>
      </c>
      <c r="Q33" s="144">
        <v>81</v>
      </c>
      <c r="R33" s="144">
        <v>82.5</v>
      </c>
      <c r="S33" s="7">
        <v>83.5</v>
      </c>
      <c r="T33" s="7">
        <v>85</v>
      </c>
      <c r="U33" s="139">
        <f t="shared" si="0"/>
        <v>332</v>
      </c>
      <c r="V33" s="3">
        <v>0.875</v>
      </c>
      <c r="W33" s="202">
        <v>0.85</v>
      </c>
      <c r="X33" s="216"/>
      <c r="Y33" s="202">
        <v>0.86</v>
      </c>
      <c r="Z33" s="216"/>
      <c r="AA33" s="202">
        <v>0.87</v>
      </c>
      <c r="AB33" s="216"/>
      <c r="AC33" s="3">
        <v>0.875</v>
      </c>
      <c r="AD33" s="216"/>
      <c r="AE33" s="211">
        <f>IF(ISBLANK(X33),0,IF(ISBLANK(Z33),X33,IF(ISBLANK(AB33),Z33,IF(ISBLANK(AD33),AB33,AD33))))</f>
        <v>0</v>
      </c>
      <c r="AF33" s="76">
        <f t="shared" si="9"/>
        <v>0</v>
      </c>
      <c r="AG33" s="214"/>
      <c r="AH33" s="214"/>
      <c r="AI33" s="214"/>
      <c r="AJ33" s="214"/>
      <c r="AK33" s="214"/>
      <c r="AL33" s="214"/>
      <c r="AM33" s="214"/>
      <c r="AN33" s="214"/>
    </row>
    <row r="34" spans="1:40" ht="150" hidden="1" x14ac:dyDescent="0.25">
      <c r="A34" s="7">
        <v>1164449</v>
      </c>
      <c r="B34" s="9" t="s">
        <v>102</v>
      </c>
      <c r="C34" s="9"/>
      <c r="D34" s="74" t="s">
        <v>109</v>
      </c>
      <c r="E34" s="74" t="s">
        <v>110</v>
      </c>
      <c r="F34" s="13" t="s">
        <v>60</v>
      </c>
      <c r="G34" s="174" t="s">
        <v>24</v>
      </c>
      <c r="H34" s="174">
        <v>2</v>
      </c>
      <c r="I34" s="74" t="s">
        <v>112</v>
      </c>
      <c r="J34" s="74" t="s">
        <v>113</v>
      </c>
      <c r="K34" s="142">
        <v>100</v>
      </c>
      <c r="L34" s="20">
        <v>1</v>
      </c>
      <c r="M34" s="79">
        <v>1</v>
      </c>
      <c r="N34" s="105">
        <f t="shared" si="1"/>
        <v>100</v>
      </c>
      <c r="O34" s="138">
        <f t="shared" si="2"/>
        <v>100</v>
      </c>
      <c r="P34" s="142">
        <v>100</v>
      </c>
      <c r="Q34" s="144">
        <v>25</v>
      </c>
      <c r="R34" s="144">
        <v>25</v>
      </c>
      <c r="S34" s="7">
        <v>25</v>
      </c>
      <c r="T34" s="7">
        <v>1</v>
      </c>
      <c r="U34" s="139">
        <f t="shared" si="0"/>
        <v>76</v>
      </c>
      <c r="V34" s="4">
        <v>1</v>
      </c>
      <c r="W34" s="4">
        <v>1</v>
      </c>
      <c r="X34" s="216"/>
      <c r="Y34" s="4">
        <v>1</v>
      </c>
      <c r="Z34" s="216"/>
      <c r="AA34" s="4">
        <v>1</v>
      </c>
      <c r="AB34" s="216"/>
      <c r="AC34" s="4">
        <v>1</v>
      </c>
      <c r="AD34" s="216"/>
      <c r="AE34" s="211">
        <f>IF(ISBLANK(Z34),X34,IF(ISBLANK(AB34),Z34,IF(ISBLANK(AD34),AB34,AD34)))</f>
        <v>0</v>
      </c>
      <c r="AF34" s="76">
        <f t="shared" si="9"/>
        <v>0</v>
      </c>
      <c r="AG34" s="214"/>
      <c r="AH34" s="214"/>
      <c r="AI34" s="214"/>
      <c r="AJ34" s="214"/>
      <c r="AK34" s="214"/>
      <c r="AL34" s="214"/>
      <c r="AM34" s="214"/>
      <c r="AN34" s="214"/>
    </row>
    <row r="35" spans="1:40" ht="90" hidden="1" x14ac:dyDescent="0.25">
      <c r="A35" s="7">
        <v>1164450</v>
      </c>
      <c r="B35" s="9" t="s">
        <v>102</v>
      </c>
      <c r="C35" s="9"/>
      <c r="D35" s="74" t="s">
        <v>109</v>
      </c>
      <c r="E35" s="74" t="s">
        <v>1353</v>
      </c>
      <c r="F35" s="13" t="s">
        <v>60</v>
      </c>
      <c r="G35" s="174" t="s">
        <v>24</v>
      </c>
      <c r="H35" s="174">
        <v>2</v>
      </c>
      <c r="I35" s="74" t="s">
        <v>114</v>
      </c>
      <c r="J35" s="74" t="s">
        <v>115</v>
      </c>
      <c r="K35" s="142">
        <v>90</v>
      </c>
      <c r="L35" s="20">
        <v>0.9</v>
      </c>
      <c r="M35" s="79">
        <v>0.9</v>
      </c>
      <c r="N35" s="105">
        <f t="shared" si="1"/>
        <v>100</v>
      </c>
      <c r="O35" s="138">
        <f t="shared" si="2"/>
        <v>100</v>
      </c>
      <c r="P35" s="142">
        <v>90</v>
      </c>
      <c r="Q35" s="144">
        <v>22.5</v>
      </c>
      <c r="R35" s="144">
        <v>22.5</v>
      </c>
      <c r="S35" s="7">
        <v>22.5</v>
      </c>
      <c r="T35" s="7">
        <v>93</v>
      </c>
      <c r="U35" s="139">
        <f t="shared" ref="U35:U65" si="10">SUM(Q35:T35)</f>
        <v>160.5</v>
      </c>
      <c r="V35" s="4">
        <v>0.9</v>
      </c>
      <c r="W35" s="4">
        <v>0.9</v>
      </c>
      <c r="X35" s="216"/>
      <c r="Y35" s="4">
        <v>0.9</v>
      </c>
      <c r="Z35" s="216"/>
      <c r="AA35" s="4">
        <v>0.9</v>
      </c>
      <c r="AB35" s="216"/>
      <c r="AC35" s="4">
        <v>0.9</v>
      </c>
      <c r="AD35" s="216"/>
      <c r="AE35" s="211">
        <f>IF(ISBLANK(Z35),X35,IF(ISBLANK(AB35),Z35,IF(ISBLANK(AD35),AB35,AD35)))</f>
        <v>0</v>
      </c>
      <c r="AF35" s="76">
        <f t="shared" si="9"/>
        <v>0</v>
      </c>
      <c r="AG35" s="214"/>
      <c r="AH35" s="214"/>
      <c r="AI35" s="214"/>
      <c r="AJ35" s="214"/>
      <c r="AK35" s="214"/>
      <c r="AL35" s="214"/>
      <c r="AM35" s="214"/>
      <c r="AN35" s="214"/>
    </row>
    <row r="36" spans="1:40" ht="60" hidden="1" x14ac:dyDescent="0.25">
      <c r="A36" s="7">
        <v>1164451</v>
      </c>
      <c r="B36" s="9" t="s">
        <v>102</v>
      </c>
      <c r="C36" s="9"/>
      <c r="D36" s="74" t="s">
        <v>116</v>
      </c>
      <c r="E36" s="74" t="s">
        <v>117</v>
      </c>
      <c r="F36" s="13" t="s">
        <v>23</v>
      </c>
      <c r="G36" s="174" t="s">
        <v>24</v>
      </c>
      <c r="H36" s="174">
        <v>2</v>
      </c>
      <c r="I36" s="74" t="s">
        <v>117</v>
      </c>
      <c r="J36" s="74"/>
      <c r="K36" s="13">
        <v>1</v>
      </c>
      <c r="L36" s="13">
        <v>1</v>
      </c>
      <c r="M36" s="7">
        <v>1</v>
      </c>
      <c r="N36" s="105">
        <f t="shared" si="1"/>
        <v>100</v>
      </c>
      <c r="O36" s="138">
        <f t="shared" si="2"/>
        <v>100</v>
      </c>
      <c r="P36" s="13">
        <v>1</v>
      </c>
      <c r="Q36" s="7">
        <v>1</v>
      </c>
      <c r="R36" s="7">
        <v>1</v>
      </c>
      <c r="S36" s="7">
        <v>0</v>
      </c>
      <c r="T36" s="7">
        <v>0</v>
      </c>
      <c r="U36" s="139">
        <f t="shared" si="10"/>
        <v>2</v>
      </c>
      <c r="V36" s="74">
        <v>1</v>
      </c>
      <c r="W36" s="74">
        <v>1</v>
      </c>
      <c r="X36" s="213"/>
      <c r="Y36" s="74">
        <v>1</v>
      </c>
      <c r="Z36" s="213"/>
      <c r="AA36" s="74">
        <v>1</v>
      </c>
      <c r="AB36" s="213"/>
      <c r="AC36" s="74">
        <v>1</v>
      </c>
      <c r="AD36" s="213"/>
      <c r="AE36" s="208">
        <f>IF(ISBLANK(Z36),X36,IF(ISBLANK(AB36),Z36,IF(ISBLANK(AD36),AB36,AD36)))</f>
        <v>0</v>
      </c>
      <c r="AF36" s="76">
        <f t="shared" si="9"/>
        <v>0</v>
      </c>
      <c r="AG36" s="214"/>
      <c r="AH36" s="214"/>
      <c r="AI36" s="214"/>
      <c r="AJ36" s="214"/>
      <c r="AK36" s="214"/>
      <c r="AL36" s="214"/>
      <c r="AM36" s="214"/>
      <c r="AN36" s="214"/>
    </row>
    <row r="37" spans="1:40" ht="150" hidden="1" x14ac:dyDescent="0.25">
      <c r="A37" s="7">
        <v>1164452</v>
      </c>
      <c r="B37" s="9" t="s">
        <v>102</v>
      </c>
      <c r="C37" s="9"/>
      <c r="D37" s="73" t="s">
        <v>118</v>
      </c>
      <c r="E37" s="74" t="s">
        <v>119</v>
      </c>
      <c r="F37" s="7" t="s">
        <v>60</v>
      </c>
      <c r="G37" s="174" t="s">
        <v>24</v>
      </c>
      <c r="H37" s="174">
        <v>2</v>
      </c>
      <c r="I37" s="73" t="s">
        <v>120</v>
      </c>
      <c r="J37" s="73" t="s">
        <v>121</v>
      </c>
      <c r="K37" s="141">
        <v>100</v>
      </c>
      <c r="L37" s="37">
        <v>1</v>
      </c>
      <c r="M37" s="79">
        <v>1</v>
      </c>
      <c r="N37" s="105">
        <f t="shared" si="1"/>
        <v>100</v>
      </c>
      <c r="O37" s="138">
        <f t="shared" si="2"/>
        <v>100</v>
      </c>
      <c r="P37" s="141">
        <v>100</v>
      </c>
      <c r="Q37" s="144">
        <v>25</v>
      </c>
      <c r="R37" s="144">
        <v>25</v>
      </c>
      <c r="S37" s="7">
        <v>25</v>
      </c>
      <c r="T37" s="7">
        <v>1</v>
      </c>
      <c r="U37" s="139">
        <f t="shared" si="10"/>
        <v>76</v>
      </c>
      <c r="V37" s="2">
        <v>1</v>
      </c>
      <c r="W37" s="2">
        <v>1</v>
      </c>
      <c r="X37" s="216"/>
      <c r="Y37" s="2">
        <v>1</v>
      </c>
      <c r="Z37" s="216"/>
      <c r="AA37" s="2">
        <v>1</v>
      </c>
      <c r="AB37" s="216"/>
      <c r="AC37" s="2">
        <v>1</v>
      </c>
      <c r="AD37" s="216"/>
      <c r="AE37" s="211">
        <f>IF(ISBLANK(Z37),X37,IF(ISBLANK(AB37),Z37,IF(ISBLANK(AD37),AB37,AD37)))</f>
        <v>0</v>
      </c>
      <c r="AF37" s="76">
        <f t="shared" si="9"/>
        <v>0</v>
      </c>
      <c r="AG37" s="214"/>
      <c r="AH37" s="214"/>
      <c r="AI37" s="214"/>
      <c r="AJ37" s="214"/>
      <c r="AK37" s="214"/>
      <c r="AL37" s="214"/>
      <c r="AM37" s="214"/>
      <c r="AN37" s="214"/>
    </row>
    <row r="38" spans="1:40" ht="180" hidden="1" x14ac:dyDescent="0.25">
      <c r="A38" s="7">
        <v>1164458</v>
      </c>
      <c r="B38" s="9" t="s">
        <v>102</v>
      </c>
      <c r="C38" s="9"/>
      <c r="D38" s="73" t="s">
        <v>122</v>
      </c>
      <c r="E38" s="73" t="s">
        <v>123</v>
      </c>
      <c r="F38" s="7" t="s">
        <v>60</v>
      </c>
      <c r="G38" s="174" t="s">
        <v>24</v>
      </c>
      <c r="H38" s="174">
        <v>2</v>
      </c>
      <c r="I38" s="73" t="s">
        <v>124</v>
      </c>
      <c r="J38" s="73" t="s">
        <v>125</v>
      </c>
      <c r="K38" s="141">
        <v>100</v>
      </c>
      <c r="L38" s="37">
        <v>1</v>
      </c>
      <c r="M38" s="79">
        <v>1</v>
      </c>
      <c r="N38" s="105">
        <f t="shared" si="1"/>
        <v>100</v>
      </c>
      <c r="O38" s="138">
        <f t="shared" si="2"/>
        <v>100</v>
      </c>
      <c r="P38" s="141">
        <v>100</v>
      </c>
      <c r="Q38" s="144">
        <v>25</v>
      </c>
      <c r="R38" s="144">
        <v>25</v>
      </c>
      <c r="S38" s="7">
        <v>25</v>
      </c>
      <c r="T38" s="7">
        <v>1</v>
      </c>
      <c r="U38" s="139">
        <f t="shared" si="10"/>
        <v>76</v>
      </c>
      <c r="V38" s="2">
        <v>1</v>
      </c>
      <c r="W38" s="2">
        <v>1</v>
      </c>
      <c r="X38" s="216"/>
      <c r="Y38" s="2">
        <v>1</v>
      </c>
      <c r="Z38" s="216"/>
      <c r="AA38" s="2">
        <v>1</v>
      </c>
      <c r="AB38" s="216"/>
      <c r="AC38" s="2">
        <v>1</v>
      </c>
      <c r="AD38" s="216"/>
      <c r="AE38" s="211">
        <f>IF(ISBLANK(Z38),X38,IF(ISBLANK(AB38),Z38,IF(ISBLANK(AD38),AB38,AD38)))</f>
        <v>0</v>
      </c>
      <c r="AF38" s="76">
        <f t="shared" si="9"/>
        <v>0</v>
      </c>
      <c r="AG38" s="214"/>
      <c r="AH38" s="214"/>
      <c r="AI38" s="214"/>
      <c r="AJ38" s="214"/>
      <c r="AK38" s="214"/>
      <c r="AL38" s="214"/>
      <c r="AM38" s="214"/>
      <c r="AN38" s="214"/>
    </row>
    <row r="39" spans="1:40" ht="105" hidden="1" x14ac:dyDescent="0.25">
      <c r="A39" s="7">
        <v>1164455</v>
      </c>
      <c r="B39" s="80" t="s">
        <v>102</v>
      </c>
      <c r="C39" s="80"/>
      <c r="D39" s="74" t="s">
        <v>126</v>
      </c>
      <c r="E39" s="74" t="s">
        <v>127</v>
      </c>
      <c r="F39" s="13" t="s">
        <v>23</v>
      </c>
      <c r="G39" s="44" t="s">
        <v>28</v>
      </c>
      <c r="H39" s="44">
        <v>2</v>
      </c>
      <c r="I39" s="74" t="s">
        <v>128</v>
      </c>
      <c r="J39" s="74"/>
      <c r="K39" s="13">
        <v>4</v>
      </c>
      <c r="L39" s="13">
        <v>1</v>
      </c>
      <c r="M39" s="7">
        <v>1</v>
      </c>
      <c r="N39" s="105">
        <f t="shared" si="1"/>
        <v>100</v>
      </c>
      <c r="O39" s="138">
        <f t="shared" si="2"/>
        <v>100</v>
      </c>
      <c r="P39" s="13">
        <v>1</v>
      </c>
      <c r="Q39" s="7">
        <v>0.25</v>
      </c>
      <c r="R39" s="7">
        <v>0.25</v>
      </c>
      <c r="S39" s="7">
        <v>0.25</v>
      </c>
      <c r="T39" s="7">
        <v>0.25</v>
      </c>
      <c r="U39" s="139">
        <f t="shared" si="10"/>
        <v>1</v>
      </c>
      <c r="V39" s="74">
        <v>1</v>
      </c>
      <c r="W39" s="74">
        <v>0</v>
      </c>
      <c r="X39" s="213"/>
      <c r="Y39" s="74">
        <v>0</v>
      </c>
      <c r="Z39" s="213"/>
      <c r="AA39" s="74">
        <v>0</v>
      </c>
      <c r="AB39" s="213"/>
      <c r="AC39" s="74">
        <v>1</v>
      </c>
      <c r="AD39" s="213"/>
      <c r="AE39" s="208">
        <f t="shared" si="3"/>
        <v>0</v>
      </c>
      <c r="AF39" s="76">
        <f t="shared" si="9"/>
        <v>0</v>
      </c>
      <c r="AG39" s="214"/>
      <c r="AH39" s="214"/>
      <c r="AI39" s="214"/>
      <c r="AJ39" s="214"/>
      <c r="AK39" s="214"/>
      <c r="AL39" s="214"/>
      <c r="AM39" s="214"/>
      <c r="AN39" s="214"/>
    </row>
    <row r="40" spans="1:40" ht="120" hidden="1" x14ac:dyDescent="0.25">
      <c r="A40" s="7">
        <v>1164459</v>
      </c>
      <c r="B40" s="80" t="s">
        <v>102</v>
      </c>
      <c r="C40" s="80"/>
      <c r="D40" s="74" t="s">
        <v>1081</v>
      </c>
      <c r="E40" s="74" t="s">
        <v>130</v>
      </c>
      <c r="F40" s="13" t="s">
        <v>23</v>
      </c>
      <c r="G40" s="174" t="s">
        <v>24</v>
      </c>
      <c r="H40" s="174">
        <v>2</v>
      </c>
      <c r="I40" s="74" t="s">
        <v>130</v>
      </c>
      <c r="J40" s="74"/>
      <c r="K40" s="13">
        <v>1</v>
      </c>
      <c r="L40" s="13">
        <v>1</v>
      </c>
      <c r="M40" s="7">
        <v>1</v>
      </c>
      <c r="N40" s="105">
        <f t="shared" si="1"/>
        <v>100</v>
      </c>
      <c r="O40" s="138">
        <f t="shared" si="2"/>
        <v>100</v>
      </c>
      <c r="P40" s="13">
        <v>1</v>
      </c>
      <c r="Q40" s="7">
        <v>0.25</v>
      </c>
      <c r="R40" s="7">
        <v>0.25</v>
      </c>
      <c r="S40" s="7">
        <v>0.25</v>
      </c>
      <c r="T40" s="7">
        <v>1</v>
      </c>
      <c r="U40" s="139">
        <f t="shared" si="10"/>
        <v>1.75</v>
      </c>
      <c r="V40" s="74">
        <v>1</v>
      </c>
      <c r="W40" s="74">
        <v>1</v>
      </c>
      <c r="X40" s="213"/>
      <c r="Y40" s="74">
        <v>1</v>
      </c>
      <c r="Z40" s="213"/>
      <c r="AA40" s="74">
        <v>1</v>
      </c>
      <c r="AB40" s="213"/>
      <c r="AC40" s="74">
        <v>1</v>
      </c>
      <c r="AD40" s="213"/>
      <c r="AE40" s="208">
        <f>IF(ISBLANK(Z40),X40,IF(ISBLANK(AB40),Z40,IF(ISBLANK(AD40),AB40,AD40)))</f>
        <v>0</v>
      </c>
      <c r="AF40" s="76">
        <f t="shared" si="9"/>
        <v>0</v>
      </c>
      <c r="AG40" s="214"/>
      <c r="AH40" s="214"/>
      <c r="AI40" s="214"/>
      <c r="AJ40" s="214"/>
      <c r="AK40" s="214"/>
      <c r="AL40" s="214"/>
      <c r="AM40" s="214"/>
      <c r="AN40" s="214"/>
    </row>
    <row r="41" spans="1:40" ht="210" hidden="1" x14ac:dyDescent="0.25">
      <c r="A41" s="7">
        <v>1164454</v>
      </c>
      <c r="B41" s="9" t="s">
        <v>102</v>
      </c>
      <c r="C41" s="9"/>
      <c r="D41" s="73" t="s">
        <v>131</v>
      </c>
      <c r="E41" s="73" t="s">
        <v>132</v>
      </c>
      <c r="F41" s="7" t="s">
        <v>60</v>
      </c>
      <c r="G41" s="173" t="s">
        <v>61</v>
      </c>
      <c r="H41" s="173">
        <v>1</v>
      </c>
      <c r="I41" s="73" t="s">
        <v>133</v>
      </c>
      <c r="J41" s="73" t="s">
        <v>134</v>
      </c>
      <c r="K41" s="141">
        <v>90</v>
      </c>
      <c r="L41" s="103">
        <v>0.82499999999999996</v>
      </c>
      <c r="M41" s="104">
        <v>0.82499999999999996</v>
      </c>
      <c r="N41" s="105">
        <f t="shared" si="1"/>
        <v>100</v>
      </c>
      <c r="O41" s="138">
        <f t="shared" si="2"/>
        <v>100</v>
      </c>
      <c r="P41" s="141">
        <v>85</v>
      </c>
      <c r="Q41" s="144">
        <v>82.5</v>
      </c>
      <c r="R41" s="144">
        <v>83.2</v>
      </c>
      <c r="S41" s="7">
        <v>83.2</v>
      </c>
      <c r="T41" s="7">
        <v>0.85</v>
      </c>
      <c r="U41" s="139">
        <f t="shared" si="10"/>
        <v>249.74999999999997</v>
      </c>
      <c r="V41" s="3">
        <v>0.875</v>
      </c>
      <c r="W41" s="2">
        <v>0.85</v>
      </c>
      <c r="X41" s="216"/>
      <c r="Y41" s="2">
        <v>0.86</v>
      </c>
      <c r="Z41" s="216"/>
      <c r="AA41" s="2">
        <v>0.87</v>
      </c>
      <c r="AB41" s="216"/>
      <c r="AC41" s="3">
        <v>0.875</v>
      </c>
      <c r="AD41" s="216"/>
      <c r="AE41" s="211">
        <f>IF(ISBLANK(X41),0,IF(ISBLANK(Z41),X41,IF(ISBLANK(AB41),Z41,IF(ISBLANK(AD41),AB41,AD41))))</f>
        <v>0</v>
      </c>
      <c r="AF41" s="76">
        <f t="shared" si="9"/>
        <v>0</v>
      </c>
      <c r="AG41" s="214"/>
      <c r="AH41" s="214"/>
      <c r="AI41" s="214"/>
      <c r="AJ41" s="214"/>
      <c r="AK41" s="214"/>
      <c r="AL41" s="214"/>
      <c r="AM41" s="214"/>
      <c r="AN41" s="214"/>
    </row>
    <row r="42" spans="1:40" ht="120" hidden="1" x14ac:dyDescent="0.25">
      <c r="A42" s="7">
        <v>1164453</v>
      </c>
      <c r="B42" s="9" t="s">
        <v>102</v>
      </c>
      <c r="C42" s="9"/>
      <c r="D42" s="74" t="s">
        <v>136</v>
      </c>
      <c r="E42" s="74" t="s">
        <v>137</v>
      </c>
      <c r="F42" s="13" t="s">
        <v>23</v>
      </c>
      <c r="G42" s="174" t="s">
        <v>24</v>
      </c>
      <c r="H42" s="174">
        <v>2</v>
      </c>
      <c r="I42" s="74" t="s">
        <v>137</v>
      </c>
      <c r="J42" s="74"/>
      <c r="K42" s="13">
        <v>1</v>
      </c>
      <c r="L42" s="13">
        <v>1</v>
      </c>
      <c r="M42" s="7">
        <v>1</v>
      </c>
      <c r="N42" s="105">
        <f t="shared" si="1"/>
        <v>100</v>
      </c>
      <c r="O42" s="138">
        <f t="shared" si="2"/>
        <v>100</v>
      </c>
      <c r="P42" s="13">
        <v>1</v>
      </c>
      <c r="Q42" s="7">
        <v>0.25</v>
      </c>
      <c r="R42" s="7">
        <v>0.25</v>
      </c>
      <c r="S42" s="7">
        <v>0.25</v>
      </c>
      <c r="T42" s="7">
        <v>1</v>
      </c>
      <c r="U42" s="139">
        <f t="shared" si="10"/>
        <v>1.75</v>
      </c>
      <c r="V42" s="74">
        <v>1</v>
      </c>
      <c r="W42" s="74">
        <v>1</v>
      </c>
      <c r="X42" s="213"/>
      <c r="Y42" s="74">
        <v>1</v>
      </c>
      <c r="Z42" s="213"/>
      <c r="AA42" s="74">
        <v>1</v>
      </c>
      <c r="AB42" s="213"/>
      <c r="AC42" s="74">
        <v>1</v>
      </c>
      <c r="AD42" s="213"/>
      <c r="AE42" s="208">
        <f>IF(ISBLANK(Z42),X42,IF(ISBLANK(AB42),Z42,IF(ISBLANK(AD42),AB42,AD42)))</f>
        <v>0</v>
      </c>
      <c r="AF42" s="76">
        <f t="shared" si="9"/>
        <v>0</v>
      </c>
      <c r="AG42" s="214"/>
      <c r="AH42" s="214"/>
      <c r="AI42" s="214"/>
      <c r="AJ42" s="214"/>
      <c r="AK42" s="214"/>
      <c r="AL42" s="214"/>
      <c r="AM42" s="214"/>
      <c r="AN42" s="214"/>
    </row>
    <row r="43" spans="1:40" ht="105" hidden="1" x14ac:dyDescent="0.25">
      <c r="A43" s="7">
        <v>1164569</v>
      </c>
      <c r="B43" s="9" t="s">
        <v>65</v>
      </c>
      <c r="C43" s="9"/>
      <c r="D43" s="73" t="s">
        <v>138</v>
      </c>
      <c r="E43" s="74" t="s">
        <v>139</v>
      </c>
      <c r="F43" s="7" t="s">
        <v>140</v>
      </c>
      <c r="G43" s="44" t="s">
        <v>28</v>
      </c>
      <c r="H43" s="44">
        <v>2</v>
      </c>
      <c r="I43" s="73" t="s">
        <v>141</v>
      </c>
      <c r="J43" s="73"/>
      <c r="K43" s="7">
        <v>2</v>
      </c>
      <c r="L43" s="7">
        <v>0</v>
      </c>
      <c r="M43" s="7" t="s">
        <v>908</v>
      </c>
      <c r="N43" s="105" t="str">
        <f t="shared" si="1"/>
        <v>NP</v>
      </c>
      <c r="O43" s="138" t="str">
        <f t="shared" si="2"/>
        <v>NP</v>
      </c>
      <c r="P43" s="7">
        <v>1</v>
      </c>
      <c r="Q43" s="7">
        <v>0.25</v>
      </c>
      <c r="R43" s="7">
        <v>1</v>
      </c>
      <c r="S43" s="7">
        <v>1</v>
      </c>
      <c r="T43" s="7">
        <v>0.5</v>
      </c>
      <c r="U43" s="139">
        <f t="shared" si="10"/>
        <v>2.75</v>
      </c>
      <c r="V43" s="73">
        <v>1</v>
      </c>
      <c r="W43" s="73">
        <v>0</v>
      </c>
      <c r="X43" s="213"/>
      <c r="Y43" s="73">
        <v>0</v>
      </c>
      <c r="Z43" s="213"/>
      <c r="AA43" s="73">
        <v>0</v>
      </c>
      <c r="AB43" s="213"/>
      <c r="AC43" s="73">
        <v>1</v>
      </c>
      <c r="AD43" s="213"/>
      <c r="AE43" s="208">
        <f t="shared" si="3"/>
        <v>0</v>
      </c>
      <c r="AF43" s="76">
        <f t="shared" si="9"/>
        <v>0</v>
      </c>
      <c r="AG43" s="214"/>
      <c r="AH43" s="214"/>
      <c r="AI43" s="214"/>
      <c r="AJ43" s="214"/>
      <c r="AK43" s="214"/>
      <c r="AL43" s="214"/>
      <c r="AM43" s="214"/>
      <c r="AN43" s="214"/>
    </row>
    <row r="44" spans="1:40" ht="165" hidden="1" x14ac:dyDescent="0.25">
      <c r="A44" s="7">
        <v>1164456</v>
      </c>
      <c r="B44" s="9" t="s">
        <v>102</v>
      </c>
      <c r="C44" s="9"/>
      <c r="D44" s="73" t="s">
        <v>142</v>
      </c>
      <c r="E44" s="73" t="s">
        <v>143</v>
      </c>
      <c r="F44" s="7" t="s">
        <v>60</v>
      </c>
      <c r="G44" s="174" t="s">
        <v>24</v>
      </c>
      <c r="H44" s="174">
        <v>2</v>
      </c>
      <c r="I44" s="73" t="s">
        <v>144</v>
      </c>
      <c r="J44" s="73" t="s">
        <v>145</v>
      </c>
      <c r="K44" s="141">
        <v>100</v>
      </c>
      <c r="L44" s="37">
        <v>1</v>
      </c>
      <c r="M44" s="79">
        <v>1</v>
      </c>
      <c r="N44" s="105">
        <f t="shared" si="1"/>
        <v>100</v>
      </c>
      <c r="O44" s="138">
        <f t="shared" si="2"/>
        <v>100</v>
      </c>
      <c r="P44" s="141">
        <v>100</v>
      </c>
      <c r="Q44" s="144">
        <v>20</v>
      </c>
      <c r="R44" s="144">
        <v>26</v>
      </c>
      <c r="S44" s="7">
        <v>28</v>
      </c>
      <c r="T44" s="7">
        <v>1</v>
      </c>
      <c r="U44" s="139">
        <f t="shared" si="10"/>
        <v>75</v>
      </c>
      <c r="V44" s="2">
        <v>1</v>
      </c>
      <c r="W44" s="2">
        <v>1</v>
      </c>
      <c r="X44" s="216"/>
      <c r="Y44" s="2">
        <v>1</v>
      </c>
      <c r="Z44" s="216"/>
      <c r="AA44" s="2">
        <v>1</v>
      </c>
      <c r="AB44" s="216"/>
      <c r="AC44" s="2">
        <v>1</v>
      </c>
      <c r="AD44" s="216"/>
      <c r="AE44" s="211">
        <f>IF(ISBLANK(Z44),X44,IF(ISBLANK(AB44),Z44,IF(ISBLANK(AD44),AB44,AD44)))</f>
        <v>0</v>
      </c>
      <c r="AF44" s="76">
        <f t="shared" si="9"/>
        <v>0</v>
      </c>
      <c r="AG44" s="214"/>
      <c r="AH44" s="214"/>
      <c r="AI44" s="214"/>
      <c r="AJ44" s="214"/>
      <c r="AK44" s="214"/>
      <c r="AL44" s="214"/>
      <c r="AM44" s="214"/>
      <c r="AN44" s="214"/>
    </row>
    <row r="45" spans="1:40" ht="165" hidden="1" x14ac:dyDescent="0.25">
      <c r="A45" s="7">
        <v>1164457</v>
      </c>
      <c r="B45" s="9" t="s">
        <v>102</v>
      </c>
      <c r="C45" s="9"/>
      <c r="D45" s="74" t="s">
        <v>146</v>
      </c>
      <c r="E45" s="74" t="s">
        <v>854</v>
      </c>
      <c r="F45" s="13" t="s">
        <v>60</v>
      </c>
      <c r="G45" s="174" t="s">
        <v>24</v>
      </c>
      <c r="H45" s="174">
        <v>2</v>
      </c>
      <c r="I45" s="74" t="s">
        <v>147</v>
      </c>
      <c r="J45" s="74" t="s">
        <v>148</v>
      </c>
      <c r="K45" s="142">
        <v>100</v>
      </c>
      <c r="L45" s="20">
        <v>1</v>
      </c>
      <c r="M45" s="79">
        <v>1</v>
      </c>
      <c r="N45" s="105">
        <f t="shared" si="1"/>
        <v>100</v>
      </c>
      <c r="O45" s="138">
        <f t="shared" si="2"/>
        <v>100</v>
      </c>
      <c r="P45" s="142">
        <v>100</v>
      </c>
      <c r="Q45" s="144">
        <v>10</v>
      </c>
      <c r="R45" s="144">
        <v>25</v>
      </c>
      <c r="S45" s="7">
        <v>65</v>
      </c>
      <c r="T45" s="7">
        <v>0</v>
      </c>
      <c r="U45" s="139">
        <f t="shared" si="10"/>
        <v>100</v>
      </c>
      <c r="V45" s="4">
        <v>1</v>
      </c>
      <c r="W45" s="4">
        <v>1</v>
      </c>
      <c r="X45" s="216"/>
      <c r="Y45" s="4">
        <v>1</v>
      </c>
      <c r="Z45" s="216"/>
      <c r="AA45" s="4">
        <v>1</v>
      </c>
      <c r="AB45" s="216"/>
      <c r="AC45" s="4">
        <v>1</v>
      </c>
      <c r="AD45" s="216"/>
      <c r="AE45" s="211">
        <f>IF(ISBLANK(Z45),X45,IF(ISBLANK(AB45),Z45,IF(ISBLANK(AD45),AB45,AD45)))</f>
        <v>0</v>
      </c>
      <c r="AF45" s="76">
        <f t="shared" si="9"/>
        <v>0</v>
      </c>
      <c r="AG45" s="214"/>
      <c r="AH45" s="214"/>
      <c r="AI45" s="214"/>
      <c r="AJ45" s="214"/>
      <c r="AK45" s="214"/>
      <c r="AL45" s="214"/>
      <c r="AM45" s="214"/>
      <c r="AN45" s="214"/>
    </row>
    <row r="46" spans="1:40" ht="135" hidden="1" x14ac:dyDescent="0.25">
      <c r="A46" s="7">
        <v>1164487</v>
      </c>
      <c r="B46" s="9" t="s">
        <v>65</v>
      </c>
      <c r="C46" s="9"/>
      <c r="D46" s="73" t="s">
        <v>153</v>
      </c>
      <c r="E46" s="74" t="s">
        <v>154</v>
      </c>
      <c r="F46" s="7" t="s">
        <v>23</v>
      </c>
      <c r="G46" s="174" t="s">
        <v>24</v>
      </c>
      <c r="H46" s="174">
        <v>2</v>
      </c>
      <c r="I46" s="73" t="s">
        <v>155</v>
      </c>
      <c r="J46" s="73"/>
      <c r="K46" s="7">
        <v>3</v>
      </c>
      <c r="L46" s="7">
        <v>3</v>
      </c>
      <c r="M46" s="7">
        <v>3</v>
      </c>
      <c r="N46" s="105">
        <f t="shared" si="1"/>
        <v>100</v>
      </c>
      <c r="O46" s="138">
        <f t="shared" si="2"/>
        <v>100</v>
      </c>
      <c r="P46" s="7">
        <v>3</v>
      </c>
      <c r="Q46" s="7">
        <v>2</v>
      </c>
      <c r="R46" s="7">
        <v>0</v>
      </c>
      <c r="S46" s="7">
        <v>2</v>
      </c>
      <c r="T46" s="7">
        <v>3</v>
      </c>
      <c r="U46" s="139">
        <f t="shared" si="10"/>
        <v>7</v>
      </c>
      <c r="V46" s="73">
        <v>3</v>
      </c>
      <c r="W46" s="73">
        <v>3</v>
      </c>
      <c r="X46" s="213"/>
      <c r="Y46" s="73">
        <v>3</v>
      </c>
      <c r="Z46" s="213"/>
      <c r="AA46" s="73">
        <v>3</v>
      </c>
      <c r="AB46" s="213"/>
      <c r="AC46" s="73">
        <v>3</v>
      </c>
      <c r="AD46" s="213"/>
      <c r="AE46" s="208">
        <f>IF(ISBLANK(Z46),X46,IF(ISBLANK(AB46),Z46,IF(ISBLANK(AD46),AB46,AD46)))</f>
        <v>0</v>
      </c>
      <c r="AF46" s="76">
        <f t="shared" si="9"/>
        <v>0</v>
      </c>
      <c r="AG46" s="214"/>
      <c r="AH46" s="214"/>
      <c r="AI46" s="214"/>
      <c r="AJ46" s="214"/>
      <c r="AK46" s="214"/>
      <c r="AL46" s="214"/>
      <c r="AM46" s="214"/>
      <c r="AN46" s="214"/>
    </row>
    <row r="47" spans="1:40" ht="120" hidden="1" x14ac:dyDescent="0.25">
      <c r="A47" s="7">
        <v>1164484</v>
      </c>
      <c r="B47" s="9" t="s">
        <v>65</v>
      </c>
      <c r="C47" s="9"/>
      <c r="D47" s="73" t="s">
        <v>1090</v>
      </c>
      <c r="E47" s="74" t="s">
        <v>157</v>
      </c>
      <c r="F47" s="7" t="s">
        <v>23</v>
      </c>
      <c r="G47" s="44" t="s">
        <v>28</v>
      </c>
      <c r="H47" s="44">
        <v>2</v>
      </c>
      <c r="I47" s="73" t="s">
        <v>158</v>
      </c>
      <c r="J47" s="73"/>
      <c r="K47" s="7">
        <v>500</v>
      </c>
      <c r="L47" s="7">
        <v>50</v>
      </c>
      <c r="M47" s="7">
        <v>0</v>
      </c>
      <c r="N47" s="105">
        <f t="shared" si="1"/>
        <v>0</v>
      </c>
      <c r="O47" s="138">
        <f t="shared" si="2"/>
        <v>0</v>
      </c>
      <c r="P47" s="7">
        <v>150</v>
      </c>
      <c r="Q47" s="7">
        <v>132</v>
      </c>
      <c r="R47" s="7">
        <v>132</v>
      </c>
      <c r="S47" s="7">
        <v>132</v>
      </c>
      <c r="T47" s="7">
        <v>132</v>
      </c>
      <c r="U47" s="139">
        <f t="shared" si="10"/>
        <v>528</v>
      </c>
      <c r="V47" s="73">
        <v>150</v>
      </c>
      <c r="W47" s="73">
        <f>V47/4</f>
        <v>37.5</v>
      </c>
      <c r="X47" s="213"/>
      <c r="Y47" s="73">
        <f>V47/4</f>
        <v>37.5</v>
      </c>
      <c r="Z47" s="213"/>
      <c r="AA47" s="73">
        <f>V47/4</f>
        <v>37.5</v>
      </c>
      <c r="AB47" s="213"/>
      <c r="AC47" s="73">
        <f>V47/4</f>
        <v>37.5</v>
      </c>
      <c r="AD47" s="213"/>
      <c r="AE47" s="208">
        <f t="shared" si="3"/>
        <v>0</v>
      </c>
      <c r="AF47" s="76">
        <f t="shared" si="9"/>
        <v>0</v>
      </c>
      <c r="AG47" s="214"/>
      <c r="AH47" s="214"/>
      <c r="AI47" s="214"/>
      <c r="AJ47" s="214"/>
      <c r="AK47" s="214"/>
      <c r="AL47" s="214"/>
      <c r="AM47" s="214"/>
      <c r="AN47" s="214"/>
    </row>
    <row r="48" spans="1:40" ht="90" hidden="1" x14ac:dyDescent="0.25">
      <c r="A48" s="7">
        <v>1164488</v>
      </c>
      <c r="B48" s="9" t="s">
        <v>65</v>
      </c>
      <c r="C48" s="9"/>
      <c r="D48" s="74" t="s">
        <v>1510</v>
      </c>
      <c r="E48" s="74" t="s">
        <v>160</v>
      </c>
      <c r="F48" s="13" t="s">
        <v>23</v>
      </c>
      <c r="G48" s="44" t="s">
        <v>28</v>
      </c>
      <c r="H48" s="44">
        <v>2</v>
      </c>
      <c r="I48" s="74" t="s">
        <v>161</v>
      </c>
      <c r="J48" s="74"/>
      <c r="K48" s="13">
        <v>0</v>
      </c>
      <c r="L48" s="13">
        <v>0</v>
      </c>
      <c r="M48" s="7" t="s">
        <v>908</v>
      </c>
      <c r="N48" s="105" t="str">
        <f t="shared" si="1"/>
        <v>NP</v>
      </c>
      <c r="O48" s="138" t="str">
        <f t="shared" si="2"/>
        <v>NP</v>
      </c>
      <c r="P48" s="13">
        <v>0</v>
      </c>
      <c r="Q48" s="7">
        <v>0</v>
      </c>
      <c r="R48" s="7">
        <v>2</v>
      </c>
      <c r="S48" s="7">
        <v>2</v>
      </c>
      <c r="T48" s="7">
        <v>2</v>
      </c>
      <c r="U48" s="139">
        <f t="shared" si="10"/>
        <v>6</v>
      </c>
      <c r="V48" s="74">
        <v>0</v>
      </c>
      <c r="W48" s="74">
        <v>0</v>
      </c>
      <c r="X48" s="213"/>
      <c r="Y48" s="74">
        <v>0</v>
      </c>
      <c r="Z48" s="213"/>
      <c r="AA48" s="74">
        <v>0</v>
      </c>
      <c r="AB48" s="213"/>
      <c r="AC48" s="74">
        <v>0</v>
      </c>
      <c r="AD48" s="213"/>
      <c r="AE48" s="208">
        <f t="shared" si="3"/>
        <v>0</v>
      </c>
      <c r="AF48" s="76" t="str">
        <f t="shared" si="9"/>
        <v>NP</v>
      </c>
      <c r="AG48" s="214"/>
      <c r="AH48" s="214"/>
      <c r="AI48" s="214"/>
      <c r="AJ48" s="214"/>
      <c r="AK48" s="214"/>
      <c r="AL48" s="214"/>
      <c r="AM48" s="214"/>
      <c r="AN48" s="214"/>
    </row>
    <row r="49" spans="1:40" ht="120" hidden="1" x14ac:dyDescent="0.25">
      <c r="A49" s="7">
        <v>1164485</v>
      </c>
      <c r="B49" s="9" t="s">
        <v>65</v>
      </c>
      <c r="C49" s="9"/>
      <c r="D49" s="73" t="s">
        <v>162</v>
      </c>
      <c r="E49" s="74" t="s">
        <v>163</v>
      </c>
      <c r="F49" s="7" t="s">
        <v>23</v>
      </c>
      <c r="G49" s="44" t="s">
        <v>28</v>
      </c>
      <c r="H49" s="44">
        <v>2</v>
      </c>
      <c r="I49" s="73" t="s">
        <v>164</v>
      </c>
      <c r="J49" s="73"/>
      <c r="K49" s="7">
        <v>500</v>
      </c>
      <c r="L49" s="7">
        <v>50</v>
      </c>
      <c r="M49" s="7">
        <v>0</v>
      </c>
      <c r="N49" s="105">
        <f t="shared" si="1"/>
        <v>0</v>
      </c>
      <c r="O49" s="138">
        <f t="shared" si="2"/>
        <v>0</v>
      </c>
      <c r="P49" s="7">
        <v>150</v>
      </c>
      <c r="Q49" s="7">
        <v>0</v>
      </c>
      <c r="R49" s="7">
        <v>300</v>
      </c>
      <c r="S49" s="7">
        <v>56</v>
      </c>
      <c r="T49" s="7">
        <v>75</v>
      </c>
      <c r="U49" s="139">
        <f t="shared" si="10"/>
        <v>431</v>
      </c>
      <c r="V49" s="73">
        <v>150</v>
      </c>
      <c r="W49" s="73">
        <f>V49/4</f>
        <v>37.5</v>
      </c>
      <c r="X49" s="213"/>
      <c r="Y49" s="73">
        <f>V49/4</f>
        <v>37.5</v>
      </c>
      <c r="Z49" s="213"/>
      <c r="AA49" s="73">
        <f>V49/4</f>
        <v>37.5</v>
      </c>
      <c r="AB49" s="213"/>
      <c r="AC49" s="73">
        <f>V49/4</f>
        <v>37.5</v>
      </c>
      <c r="AD49" s="213"/>
      <c r="AE49" s="208">
        <f t="shared" si="3"/>
        <v>0</v>
      </c>
      <c r="AF49" s="76">
        <f t="shared" si="9"/>
        <v>0</v>
      </c>
      <c r="AG49" s="214"/>
      <c r="AH49" s="214"/>
      <c r="AI49" s="214"/>
      <c r="AJ49" s="214"/>
      <c r="AK49" s="214"/>
      <c r="AL49" s="214"/>
      <c r="AM49" s="214"/>
      <c r="AN49" s="214"/>
    </row>
    <row r="50" spans="1:40" ht="90" hidden="1" x14ac:dyDescent="0.25">
      <c r="A50" s="7">
        <v>1164571</v>
      </c>
      <c r="B50" s="9" t="s">
        <v>65</v>
      </c>
      <c r="C50" s="9"/>
      <c r="D50" s="73" t="s">
        <v>165</v>
      </c>
      <c r="E50" s="74" t="s">
        <v>166</v>
      </c>
      <c r="F50" s="7" t="s">
        <v>23</v>
      </c>
      <c r="G50" s="44" t="s">
        <v>28</v>
      </c>
      <c r="H50" s="44">
        <v>2</v>
      </c>
      <c r="I50" s="73" t="s">
        <v>167</v>
      </c>
      <c r="J50" s="73"/>
      <c r="K50" s="7">
        <v>2</v>
      </c>
      <c r="L50" s="7">
        <v>0</v>
      </c>
      <c r="M50" s="7" t="s">
        <v>908</v>
      </c>
      <c r="N50" s="105" t="str">
        <f t="shared" si="1"/>
        <v>NP</v>
      </c>
      <c r="O50" s="138" t="str">
        <f t="shared" si="2"/>
        <v>NP</v>
      </c>
      <c r="P50" s="7">
        <v>0</v>
      </c>
      <c r="Q50" s="7">
        <v>0</v>
      </c>
      <c r="R50" s="7">
        <v>0</v>
      </c>
      <c r="S50" s="7">
        <v>1</v>
      </c>
      <c r="T50" s="7">
        <v>0</v>
      </c>
      <c r="U50" s="139">
        <f t="shared" si="10"/>
        <v>1</v>
      </c>
      <c r="V50" s="73">
        <v>1</v>
      </c>
      <c r="W50" s="73">
        <v>0</v>
      </c>
      <c r="X50" s="213"/>
      <c r="Y50" s="73">
        <v>0</v>
      </c>
      <c r="Z50" s="213"/>
      <c r="AA50" s="73">
        <v>0</v>
      </c>
      <c r="AB50" s="213"/>
      <c r="AC50" s="73">
        <v>1</v>
      </c>
      <c r="AD50" s="213"/>
      <c r="AE50" s="208">
        <f t="shared" si="3"/>
        <v>0</v>
      </c>
      <c r="AF50" s="76">
        <f t="shared" si="9"/>
        <v>0</v>
      </c>
      <c r="AG50" s="214"/>
      <c r="AH50" s="214"/>
      <c r="AI50" s="214"/>
      <c r="AJ50" s="214"/>
      <c r="AK50" s="214"/>
      <c r="AL50" s="214"/>
      <c r="AM50" s="214"/>
      <c r="AN50" s="214"/>
    </row>
    <row r="51" spans="1:40" ht="60" hidden="1" x14ac:dyDescent="0.25">
      <c r="A51" s="7">
        <v>1164486</v>
      </c>
      <c r="B51" s="9" t="s">
        <v>149</v>
      </c>
      <c r="C51" s="129" t="s">
        <v>1544</v>
      </c>
      <c r="D51" s="74" t="s">
        <v>1095</v>
      </c>
      <c r="E51" s="74" t="s">
        <v>169</v>
      </c>
      <c r="F51" s="13" t="s">
        <v>23</v>
      </c>
      <c r="G51" s="44" t="s">
        <v>28</v>
      </c>
      <c r="H51" s="44">
        <v>2</v>
      </c>
      <c r="I51" s="74" t="s">
        <v>170</v>
      </c>
      <c r="J51" s="74"/>
      <c r="K51" s="13">
        <v>12000</v>
      </c>
      <c r="L51" s="13">
        <v>3000</v>
      </c>
      <c r="M51" s="7">
        <v>8621.92</v>
      </c>
      <c r="N51" s="105">
        <f t="shared" si="1"/>
        <v>287.39733333333334</v>
      </c>
      <c r="O51" s="138">
        <f t="shared" si="2"/>
        <v>100</v>
      </c>
      <c r="P51" s="13">
        <v>3000</v>
      </c>
      <c r="Q51" s="7">
        <v>2458.9299999999998</v>
      </c>
      <c r="R51" s="7">
        <v>808.29</v>
      </c>
      <c r="S51" s="7">
        <v>0</v>
      </c>
      <c r="T51" s="7">
        <v>1710.94</v>
      </c>
      <c r="U51" s="139">
        <f t="shared" si="10"/>
        <v>4978.16</v>
      </c>
      <c r="V51" s="74">
        <v>3000</v>
      </c>
      <c r="W51" s="73">
        <f>V51/4</f>
        <v>750</v>
      </c>
      <c r="X51" s="213"/>
      <c r="Y51" s="73">
        <f>V51/4</f>
        <v>750</v>
      </c>
      <c r="Z51" s="213"/>
      <c r="AA51" s="73">
        <f>V51/4</f>
        <v>750</v>
      </c>
      <c r="AB51" s="213"/>
      <c r="AC51" s="73">
        <f>V51/4</f>
        <v>750</v>
      </c>
      <c r="AD51" s="213"/>
      <c r="AE51" s="208">
        <f t="shared" si="3"/>
        <v>0</v>
      </c>
      <c r="AF51" s="76">
        <f t="shared" si="9"/>
        <v>0</v>
      </c>
      <c r="AG51" s="214"/>
      <c r="AH51" s="214"/>
      <c r="AI51" s="214"/>
      <c r="AJ51" s="214"/>
      <c r="AK51" s="214"/>
      <c r="AL51" s="214"/>
      <c r="AM51" s="214"/>
      <c r="AN51" s="214"/>
    </row>
    <row r="52" spans="1:40" ht="135" hidden="1" x14ac:dyDescent="0.25">
      <c r="A52" s="7">
        <v>1164489</v>
      </c>
      <c r="B52" s="9" t="s">
        <v>65</v>
      </c>
      <c r="C52" s="9"/>
      <c r="D52" s="74" t="s">
        <v>171</v>
      </c>
      <c r="E52" s="74" t="s">
        <v>1352</v>
      </c>
      <c r="F52" s="13" t="s">
        <v>23</v>
      </c>
      <c r="G52" s="174" t="s">
        <v>24</v>
      </c>
      <c r="H52" s="174">
        <v>2</v>
      </c>
      <c r="I52" s="74" t="s">
        <v>172</v>
      </c>
      <c r="J52" s="74"/>
      <c r="K52" s="13">
        <v>1</v>
      </c>
      <c r="L52" s="13">
        <v>1</v>
      </c>
      <c r="M52" s="7">
        <v>1</v>
      </c>
      <c r="N52" s="105">
        <f t="shared" si="1"/>
        <v>100</v>
      </c>
      <c r="O52" s="138">
        <f t="shared" si="2"/>
        <v>100</v>
      </c>
      <c r="P52" s="13">
        <v>1</v>
      </c>
      <c r="Q52" s="7">
        <v>0.25</v>
      </c>
      <c r="R52" s="7">
        <v>0</v>
      </c>
      <c r="S52" s="7">
        <v>1</v>
      </c>
      <c r="T52" s="7">
        <v>0.5</v>
      </c>
      <c r="U52" s="139">
        <f t="shared" si="10"/>
        <v>1.75</v>
      </c>
      <c r="V52" s="74">
        <v>1</v>
      </c>
      <c r="W52" s="74">
        <v>1</v>
      </c>
      <c r="X52" s="213"/>
      <c r="Y52" s="74">
        <v>1</v>
      </c>
      <c r="Z52" s="213"/>
      <c r="AA52" s="74">
        <v>1</v>
      </c>
      <c r="AB52" s="213"/>
      <c r="AC52" s="74">
        <v>1</v>
      </c>
      <c r="AD52" s="213"/>
      <c r="AE52" s="208">
        <f>IF(ISBLANK(Z52),X52,IF(ISBLANK(AB52),Z52,IF(ISBLANK(AD52),AB52,AD52)))</f>
        <v>0</v>
      </c>
      <c r="AF52" s="76">
        <f t="shared" si="9"/>
        <v>0</v>
      </c>
      <c r="AG52" s="214"/>
      <c r="AH52" s="214"/>
      <c r="AI52" s="214"/>
      <c r="AJ52" s="214"/>
      <c r="AK52" s="214"/>
      <c r="AL52" s="214"/>
      <c r="AM52" s="214"/>
      <c r="AN52" s="214"/>
    </row>
    <row r="53" spans="1:40" ht="90" hidden="1" x14ac:dyDescent="0.25">
      <c r="A53" s="7">
        <v>1164553</v>
      </c>
      <c r="B53" s="9" t="s">
        <v>102</v>
      </c>
      <c r="C53" s="9"/>
      <c r="D53" s="73" t="s">
        <v>174</v>
      </c>
      <c r="E53" s="73" t="s">
        <v>175</v>
      </c>
      <c r="F53" s="7" t="s">
        <v>23</v>
      </c>
      <c r="G53" s="44" t="s">
        <v>28</v>
      </c>
      <c r="H53" s="44">
        <v>2</v>
      </c>
      <c r="I53" s="73" t="s">
        <v>175</v>
      </c>
      <c r="J53" s="73"/>
      <c r="K53" s="7">
        <v>1</v>
      </c>
      <c r="L53" s="7">
        <v>0</v>
      </c>
      <c r="M53" s="7">
        <v>0</v>
      </c>
      <c r="N53" s="105" t="str">
        <f t="shared" si="1"/>
        <v>NP</v>
      </c>
      <c r="O53" s="138" t="str">
        <f t="shared" si="2"/>
        <v>NP</v>
      </c>
      <c r="P53" s="7">
        <v>0</v>
      </c>
      <c r="Q53" s="7">
        <v>0</v>
      </c>
      <c r="R53" s="7">
        <v>0</v>
      </c>
      <c r="S53" s="7">
        <v>0</v>
      </c>
      <c r="T53" s="7">
        <v>0</v>
      </c>
      <c r="U53" s="139">
        <f t="shared" si="10"/>
        <v>0</v>
      </c>
      <c r="V53" s="73">
        <v>0</v>
      </c>
      <c r="W53" s="73">
        <v>0</v>
      </c>
      <c r="X53" s="213"/>
      <c r="Y53" s="73">
        <v>0</v>
      </c>
      <c r="Z53" s="213"/>
      <c r="AA53" s="73">
        <v>0</v>
      </c>
      <c r="AB53" s="213"/>
      <c r="AC53" s="73">
        <v>0</v>
      </c>
      <c r="AD53" s="213"/>
      <c r="AE53" s="208">
        <f t="shared" si="3"/>
        <v>0</v>
      </c>
      <c r="AF53" s="76" t="str">
        <f t="shared" si="9"/>
        <v>NP</v>
      </c>
      <c r="AG53" s="214"/>
      <c r="AH53" s="214"/>
      <c r="AI53" s="214"/>
      <c r="AJ53" s="214"/>
      <c r="AK53" s="214"/>
      <c r="AL53" s="214"/>
      <c r="AM53" s="214"/>
      <c r="AN53" s="214"/>
    </row>
    <row r="54" spans="1:40" ht="75" hidden="1" x14ac:dyDescent="0.25">
      <c r="A54" s="7">
        <v>1164555</v>
      </c>
      <c r="B54" s="9" t="s">
        <v>102</v>
      </c>
      <c r="C54" s="9"/>
      <c r="D54" s="73" t="s">
        <v>1099</v>
      </c>
      <c r="E54" s="73" t="s">
        <v>177</v>
      </c>
      <c r="F54" s="7" t="s">
        <v>23</v>
      </c>
      <c r="G54" s="174" t="s">
        <v>24</v>
      </c>
      <c r="H54" s="174">
        <v>2</v>
      </c>
      <c r="I54" s="73" t="s">
        <v>178</v>
      </c>
      <c r="J54" s="73"/>
      <c r="K54" s="7">
        <v>1</v>
      </c>
      <c r="L54" s="7">
        <v>1</v>
      </c>
      <c r="M54" s="7">
        <v>1</v>
      </c>
      <c r="N54" s="105">
        <f t="shared" si="1"/>
        <v>100</v>
      </c>
      <c r="O54" s="138">
        <f t="shared" si="2"/>
        <v>100</v>
      </c>
      <c r="P54" s="7">
        <v>1</v>
      </c>
      <c r="Q54" s="7">
        <v>0.25</v>
      </c>
      <c r="R54" s="7">
        <v>0.25</v>
      </c>
      <c r="S54" s="7">
        <v>0.25</v>
      </c>
      <c r="T54" s="7">
        <v>1</v>
      </c>
      <c r="U54" s="139">
        <f t="shared" si="10"/>
        <v>1.75</v>
      </c>
      <c r="V54" s="73">
        <v>1</v>
      </c>
      <c r="W54" s="73">
        <v>1</v>
      </c>
      <c r="X54" s="213"/>
      <c r="Y54" s="73">
        <v>1</v>
      </c>
      <c r="Z54" s="213"/>
      <c r="AA54" s="73">
        <v>1</v>
      </c>
      <c r="AB54" s="213"/>
      <c r="AC54" s="73">
        <v>1</v>
      </c>
      <c r="AD54" s="213"/>
      <c r="AE54" s="208">
        <f>IF(ISBLANK(Z54),X54,IF(ISBLANK(AB54),Z54,IF(ISBLANK(AD54),AB54,AD54)))</f>
        <v>0</v>
      </c>
      <c r="AF54" s="76">
        <f t="shared" si="9"/>
        <v>0</v>
      </c>
      <c r="AG54" s="214"/>
      <c r="AH54" s="214"/>
      <c r="AI54" s="214"/>
      <c r="AJ54" s="214"/>
      <c r="AK54" s="214"/>
      <c r="AL54" s="214"/>
      <c r="AM54" s="214"/>
      <c r="AN54" s="214"/>
    </row>
    <row r="55" spans="1:40" ht="60" hidden="1" x14ac:dyDescent="0.25">
      <c r="A55" s="7">
        <v>1164557</v>
      </c>
      <c r="B55" s="9" t="s">
        <v>102</v>
      </c>
      <c r="C55" s="9"/>
      <c r="D55" s="74" t="s">
        <v>179</v>
      </c>
      <c r="E55" s="74" t="s">
        <v>180</v>
      </c>
      <c r="F55" s="13" t="s">
        <v>60</v>
      </c>
      <c r="G55" s="174" t="s">
        <v>24</v>
      </c>
      <c r="H55" s="174">
        <v>2</v>
      </c>
      <c r="I55" s="74" t="s">
        <v>181</v>
      </c>
      <c r="J55" s="74" t="s">
        <v>182</v>
      </c>
      <c r="K55" s="143">
        <v>100</v>
      </c>
      <c r="L55" s="16">
        <v>1</v>
      </c>
      <c r="M55" s="79">
        <v>1</v>
      </c>
      <c r="N55" s="105">
        <f t="shared" si="1"/>
        <v>100</v>
      </c>
      <c r="O55" s="138">
        <f t="shared" si="2"/>
        <v>100</v>
      </c>
      <c r="P55" s="143">
        <v>100</v>
      </c>
      <c r="Q55" s="144">
        <v>24.8</v>
      </c>
      <c r="R55" s="144">
        <v>25</v>
      </c>
      <c r="S55" s="7">
        <v>25</v>
      </c>
      <c r="T55" s="7">
        <v>1</v>
      </c>
      <c r="U55" s="139">
        <f t="shared" si="10"/>
        <v>75.8</v>
      </c>
      <c r="V55" s="5">
        <v>1</v>
      </c>
      <c r="W55" s="5">
        <v>1</v>
      </c>
      <c r="X55" s="216"/>
      <c r="Y55" s="5">
        <v>1</v>
      </c>
      <c r="Z55" s="216"/>
      <c r="AA55" s="5">
        <v>1</v>
      </c>
      <c r="AB55" s="216"/>
      <c r="AC55" s="5">
        <v>1</v>
      </c>
      <c r="AD55" s="216"/>
      <c r="AE55" s="211">
        <f>IF(ISBLANK(Z55),X55,IF(ISBLANK(AB55),Z55,IF(ISBLANK(AD55),AB55,AD55)))</f>
        <v>0</v>
      </c>
      <c r="AF55" s="76">
        <f t="shared" si="9"/>
        <v>0</v>
      </c>
      <c r="AG55" s="214"/>
      <c r="AH55" s="214"/>
      <c r="AI55" s="214"/>
      <c r="AJ55" s="214"/>
      <c r="AK55" s="214"/>
      <c r="AL55" s="214"/>
      <c r="AM55" s="214"/>
      <c r="AN55" s="214"/>
    </row>
    <row r="56" spans="1:40" ht="135" hidden="1" x14ac:dyDescent="0.25">
      <c r="A56" s="7">
        <v>1164554</v>
      </c>
      <c r="B56" s="9" t="s">
        <v>102</v>
      </c>
      <c r="C56" s="9"/>
      <c r="D56" s="73" t="s">
        <v>1102</v>
      </c>
      <c r="E56" s="73" t="s">
        <v>184</v>
      </c>
      <c r="F56" s="7" t="s">
        <v>23</v>
      </c>
      <c r="G56" s="174" t="s">
        <v>24</v>
      </c>
      <c r="H56" s="174">
        <v>2</v>
      </c>
      <c r="I56" s="73" t="s">
        <v>185</v>
      </c>
      <c r="J56" s="73"/>
      <c r="K56" s="7">
        <v>1</v>
      </c>
      <c r="L56" s="7">
        <v>1</v>
      </c>
      <c r="M56" s="7">
        <v>1</v>
      </c>
      <c r="N56" s="105">
        <f t="shared" si="1"/>
        <v>100</v>
      </c>
      <c r="O56" s="138">
        <f t="shared" si="2"/>
        <v>100</v>
      </c>
      <c r="P56" s="7">
        <v>1</v>
      </c>
      <c r="Q56" s="7">
        <v>0.25</v>
      </c>
      <c r="R56" s="7">
        <v>0.25</v>
      </c>
      <c r="S56" s="7">
        <v>0.25</v>
      </c>
      <c r="T56" s="7">
        <v>1</v>
      </c>
      <c r="U56" s="139">
        <f t="shared" si="10"/>
        <v>1.75</v>
      </c>
      <c r="V56" s="73">
        <v>1</v>
      </c>
      <c r="W56" s="73">
        <v>1</v>
      </c>
      <c r="X56" s="213"/>
      <c r="Y56" s="73">
        <v>1</v>
      </c>
      <c r="Z56" s="213"/>
      <c r="AA56" s="73">
        <v>1</v>
      </c>
      <c r="AB56" s="213"/>
      <c r="AC56" s="73">
        <v>1</v>
      </c>
      <c r="AD56" s="213"/>
      <c r="AE56" s="208">
        <f>IF(ISBLANK(Z56),X56,IF(ISBLANK(AB56),Z56,IF(ISBLANK(AD56),AB56,AD56)))</f>
        <v>0</v>
      </c>
      <c r="AF56" s="76">
        <f t="shared" si="9"/>
        <v>0</v>
      </c>
      <c r="AG56" s="214"/>
      <c r="AH56" s="214"/>
      <c r="AI56" s="214"/>
      <c r="AJ56" s="214"/>
      <c r="AK56" s="214"/>
      <c r="AL56" s="214"/>
      <c r="AM56" s="214"/>
      <c r="AN56" s="214"/>
    </row>
    <row r="57" spans="1:40" ht="120" hidden="1" x14ac:dyDescent="0.25">
      <c r="A57" s="7">
        <v>1164558</v>
      </c>
      <c r="B57" s="9" t="s">
        <v>905</v>
      </c>
      <c r="C57" s="9"/>
      <c r="D57" s="73" t="s">
        <v>186</v>
      </c>
      <c r="E57" s="73" t="s">
        <v>187</v>
      </c>
      <c r="F57" s="7" t="s">
        <v>23</v>
      </c>
      <c r="G57" s="44" t="s">
        <v>28</v>
      </c>
      <c r="H57" s="44">
        <v>2</v>
      </c>
      <c r="I57" s="73" t="s">
        <v>188</v>
      </c>
      <c r="J57" s="73"/>
      <c r="K57" s="7">
        <v>1</v>
      </c>
      <c r="L57" s="7">
        <v>1</v>
      </c>
      <c r="M57" s="7">
        <v>0</v>
      </c>
      <c r="N57" s="105">
        <f t="shared" si="1"/>
        <v>0</v>
      </c>
      <c r="O57" s="138">
        <f t="shared" si="2"/>
        <v>0</v>
      </c>
      <c r="P57" s="7">
        <v>1</v>
      </c>
      <c r="Q57" s="7">
        <v>0</v>
      </c>
      <c r="R57" s="7">
        <v>0</v>
      </c>
      <c r="S57" s="7">
        <v>0.25</v>
      </c>
      <c r="T57" s="7">
        <v>0</v>
      </c>
      <c r="U57" s="139">
        <f t="shared" si="10"/>
        <v>0.25</v>
      </c>
      <c r="V57" s="73">
        <v>1</v>
      </c>
      <c r="W57" s="73">
        <v>0</v>
      </c>
      <c r="X57" s="213"/>
      <c r="Y57" s="73">
        <v>0</v>
      </c>
      <c r="Z57" s="213"/>
      <c r="AA57" s="73">
        <v>0</v>
      </c>
      <c r="AB57" s="213"/>
      <c r="AC57" s="73">
        <v>1</v>
      </c>
      <c r="AD57" s="213"/>
      <c r="AE57" s="208">
        <f t="shared" si="3"/>
        <v>0</v>
      </c>
      <c r="AF57" s="76">
        <f t="shared" si="9"/>
        <v>0</v>
      </c>
      <c r="AG57" s="214"/>
      <c r="AH57" s="214"/>
      <c r="AI57" s="214"/>
      <c r="AJ57" s="214"/>
      <c r="AK57" s="214"/>
      <c r="AL57" s="214"/>
      <c r="AM57" s="214"/>
      <c r="AN57" s="214"/>
    </row>
    <row r="58" spans="1:40" ht="195" hidden="1" x14ac:dyDescent="0.25">
      <c r="A58" s="7">
        <v>1164556</v>
      </c>
      <c r="B58" s="9" t="s">
        <v>102</v>
      </c>
      <c r="C58" s="9"/>
      <c r="D58" s="73" t="s">
        <v>189</v>
      </c>
      <c r="E58" s="73" t="s">
        <v>190</v>
      </c>
      <c r="F58" s="7" t="s">
        <v>60</v>
      </c>
      <c r="G58" s="174" t="s">
        <v>24</v>
      </c>
      <c r="H58" s="174">
        <v>2</v>
      </c>
      <c r="I58" s="73" t="s">
        <v>191</v>
      </c>
      <c r="J58" s="73" t="s">
        <v>192</v>
      </c>
      <c r="K58" s="141">
        <v>100</v>
      </c>
      <c r="L58" s="37">
        <v>1</v>
      </c>
      <c r="M58" s="79">
        <v>1</v>
      </c>
      <c r="N58" s="105">
        <f t="shared" si="1"/>
        <v>100</v>
      </c>
      <c r="O58" s="138">
        <f t="shared" si="2"/>
        <v>100</v>
      </c>
      <c r="P58" s="141">
        <v>100</v>
      </c>
      <c r="Q58" s="144">
        <v>25</v>
      </c>
      <c r="R58" s="144">
        <v>25</v>
      </c>
      <c r="S58" s="7">
        <v>25</v>
      </c>
      <c r="T58" s="7">
        <v>1</v>
      </c>
      <c r="U58" s="139">
        <f t="shared" si="10"/>
        <v>76</v>
      </c>
      <c r="V58" s="2">
        <v>1</v>
      </c>
      <c r="W58" s="2">
        <v>1</v>
      </c>
      <c r="X58" s="216"/>
      <c r="Y58" s="2">
        <v>1</v>
      </c>
      <c r="Z58" s="216"/>
      <c r="AA58" s="2">
        <v>1</v>
      </c>
      <c r="AB58" s="216"/>
      <c r="AC58" s="2">
        <v>1</v>
      </c>
      <c r="AD58" s="216"/>
      <c r="AE58" s="211">
        <f>IF(ISBLANK(Z58),X58,IF(ISBLANK(AB58),Z58,IF(ISBLANK(AD58),AB58,AD58)))</f>
        <v>0</v>
      </c>
      <c r="AF58" s="76">
        <f t="shared" si="9"/>
        <v>0</v>
      </c>
      <c r="AG58" s="214"/>
      <c r="AH58" s="214"/>
      <c r="AI58" s="214"/>
      <c r="AJ58" s="214"/>
      <c r="AK58" s="214"/>
      <c r="AL58" s="214"/>
      <c r="AM58" s="214"/>
      <c r="AN58" s="214"/>
    </row>
    <row r="59" spans="1:40" ht="255" hidden="1" x14ac:dyDescent="0.25">
      <c r="A59" s="7">
        <v>1164559</v>
      </c>
      <c r="B59" s="9" t="s">
        <v>905</v>
      </c>
      <c r="C59" s="9"/>
      <c r="D59" s="73" t="s">
        <v>193</v>
      </c>
      <c r="E59" s="208" t="s">
        <v>190</v>
      </c>
      <c r="F59" s="7" t="s">
        <v>23</v>
      </c>
      <c r="G59" s="174" t="s">
        <v>24</v>
      </c>
      <c r="H59" s="174">
        <v>2</v>
      </c>
      <c r="I59" s="73" t="s">
        <v>195</v>
      </c>
      <c r="J59" s="73"/>
      <c r="K59" s="7">
        <v>5</v>
      </c>
      <c r="L59" s="7">
        <v>5</v>
      </c>
      <c r="M59" s="7">
        <v>5</v>
      </c>
      <c r="N59" s="105">
        <f t="shared" si="1"/>
        <v>100</v>
      </c>
      <c r="O59" s="138">
        <f t="shared" si="2"/>
        <v>100</v>
      </c>
      <c r="P59" s="7">
        <v>5</v>
      </c>
      <c r="Q59" s="7">
        <v>0</v>
      </c>
      <c r="R59" s="7">
        <v>0</v>
      </c>
      <c r="S59" s="7">
        <v>25</v>
      </c>
      <c r="T59" s="7">
        <v>1</v>
      </c>
      <c r="U59" s="139">
        <f t="shared" si="10"/>
        <v>26</v>
      </c>
      <c r="V59" s="73">
        <v>5</v>
      </c>
      <c r="W59" s="73">
        <v>5</v>
      </c>
      <c r="X59" s="213"/>
      <c r="Y59" s="73">
        <v>5</v>
      </c>
      <c r="Z59" s="213"/>
      <c r="AA59" s="73">
        <v>5</v>
      </c>
      <c r="AB59" s="213"/>
      <c r="AC59" s="73">
        <v>5</v>
      </c>
      <c r="AD59" s="213"/>
      <c r="AE59" s="208">
        <f>IF(ISBLANK(Z59),X59,IF(ISBLANK(AB59),Z59,IF(ISBLANK(AD59),AB59,AD59)))</f>
        <v>0</v>
      </c>
      <c r="AF59" s="76">
        <f t="shared" si="9"/>
        <v>0</v>
      </c>
      <c r="AG59" s="214"/>
      <c r="AH59" s="214"/>
      <c r="AI59" s="214"/>
      <c r="AJ59" s="214"/>
      <c r="AK59" s="214"/>
      <c r="AL59" s="214"/>
      <c r="AM59" s="214"/>
      <c r="AN59" s="214"/>
    </row>
    <row r="60" spans="1:40" ht="105" hidden="1" x14ac:dyDescent="0.25">
      <c r="A60" s="7">
        <v>1164560</v>
      </c>
      <c r="B60" s="9" t="s">
        <v>102</v>
      </c>
      <c r="C60" s="9"/>
      <c r="D60" s="74" t="s">
        <v>196</v>
      </c>
      <c r="E60" s="74" t="s">
        <v>197</v>
      </c>
      <c r="F60" s="13" t="s">
        <v>60</v>
      </c>
      <c r="G60" s="174" t="s">
        <v>24</v>
      </c>
      <c r="H60" s="174">
        <v>2</v>
      </c>
      <c r="I60" s="74" t="s">
        <v>198</v>
      </c>
      <c r="J60" s="74" t="s">
        <v>199</v>
      </c>
      <c r="K60" s="142">
        <v>100</v>
      </c>
      <c r="L60" s="20">
        <v>1</v>
      </c>
      <c r="M60" s="79">
        <v>1</v>
      </c>
      <c r="N60" s="105">
        <f t="shared" si="1"/>
        <v>100</v>
      </c>
      <c r="O60" s="138">
        <f t="shared" si="2"/>
        <v>100</v>
      </c>
      <c r="P60" s="142">
        <v>100</v>
      </c>
      <c r="Q60" s="144">
        <v>25</v>
      </c>
      <c r="R60" s="144">
        <v>25</v>
      </c>
      <c r="S60" s="7">
        <v>25</v>
      </c>
      <c r="T60" s="7">
        <v>1</v>
      </c>
      <c r="U60" s="139">
        <f t="shared" si="10"/>
        <v>76</v>
      </c>
      <c r="V60" s="4">
        <v>1</v>
      </c>
      <c r="W60" s="4">
        <v>1</v>
      </c>
      <c r="X60" s="216"/>
      <c r="Y60" s="4">
        <v>1</v>
      </c>
      <c r="Z60" s="216"/>
      <c r="AA60" s="4">
        <v>1</v>
      </c>
      <c r="AB60" s="216"/>
      <c r="AC60" s="4">
        <v>1</v>
      </c>
      <c r="AD60" s="216"/>
      <c r="AE60" s="211">
        <f>IF(ISBLANK(Z60),X60,IF(ISBLANK(AB60),Z60,IF(ISBLANK(AD60),AB60,AD60)))</f>
        <v>0</v>
      </c>
      <c r="AF60" s="76">
        <f t="shared" si="9"/>
        <v>0</v>
      </c>
      <c r="AG60" s="214"/>
      <c r="AH60" s="214"/>
      <c r="AI60" s="214"/>
      <c r="AJ60" s="214"/>
      <c r="AK60" s="214"/>
      <c r="AL60" s="214"/>
      <c r="AM60" s="214"/>
      <c r="AN60" s="214"/>
    </row>
    <row r="61" spans="1:40" ht="90" hidden="1" x14ac:dyDescent="0.25">
      <c r="A61" s="7">
        <v>1164561</v>
      </c>
      <c r="B61" s="9" t="s">
        <v>102</v>
      </c>
      <c r="C61" s="9"/>
      <c r="D61" s="74" t="s">
        <v>200</v>
      </c>
      <c r="E61" s="74" t="s">
        <v>201</v>
      </c>
      <c r="F61" s="13" t="s">
        <v>60</v>
      </c>
      <c r="G61" s="174" t="s">
        <v>24</v>
      </c>
      <c r="H61" s="174">
        <v>2</v>
      </c>
      <c r="I61" s="74" t="s">
        <v>202</v>
      </c>
      <c r="J61" s="74" t="s">
        <v>203</v>
      </c>
      <c r="K61" s="143">
        <v>100</v>
      </c>
      <c r="L61" s="16">
        <v>1</v>
      </c>
      <c r="M61" s="79">
        <v>1</v>
      </c>
      <c r="N61" s="105">
        <f t="shared" si="1"/>
        <v>100</v>
      </c>
      <c r="O61" s="138">
        <f t="shared" si="2"/>
        <v>100</v>
      </c>
      <c r="P61" s="143">
        <v>100</v>
      </c>
      <c r="Q61" s="144">
        <v>25</v>
      </c>
      <c r="R61" s="144">
        <v>25</v>
      </c>
      <c r="S61" s="7">
        <v>0</v>
      </c>
      <c r="T61" s="7">
        <v>1</v>
      </c>
      <c r="U61" s="139">
        <f t="shared" si="10"/>
        <v>51</v>
      </c>
      <c r="V61" s="5">
        <v>1</v>
      </c>
      <c r="W61" s="5">
        <v>1</v>
      </c>
      <c r="X61" s="216"/>
      <c r="Y61" s="5">
        <v>1</v>
      </c>
      <c r="Z61" s="216"/>
      <c r="AA61" s="5">
        <v>1</v>
      </c>
      <c r="AB61" s="216"/>
      <c r="AC61" s="5">
        <v>1</v>
      </c>
      <c r="AD61" s="216"/>
      <c r="AE61" s="211">
        <f>IF(ISBLANK(Z61),X61,IF(ISBLANK(AB61),Z61,IF(ISBLANK(AD61),AB61,AD61)))</f>
        <v>0</v>
      </c>
      <c r="AF61" s="76">
        <f t="shared" si="9"/>
        <v>0</v>
      </c>
      <c r="AG61" s="214"/>
      <c r="AH61" s="214"/>
      <c r="AI61" s="214"/>
      <c r="AJ61" s="214"/>
      <c r="AK61" s="214"/>
      <c r="AL61" s="214"/>
      <c r="AM61" s="214"/>
      <c r="AN61" s="214"/>
    </row>
    <row r="62" spans="1:40" ht="360" hidden="1" x14ac:dyDescent="0.25">
      <c r="A62" s="7">
        <v>1164562</v>
      </c>
      <c r="B62" s="9" t="s">
        <v>102</v>
      </c>
      <c r="C62" s="9"/>
      <c r="D62" s="73" t="s">
        <v>1109</v>
      </c>
      <c r="E62" s="74" t="s">
        <v>855</v>
      </c>
      <c r="F62" s="7" t="s">
        <v>23</v>
      </c>
      <c r="G62" s="174" t="s">
        <v>24</v>
      </c>
      <c r="H62" s="174">
        <v>2</v>
      </c>
      <c r="I62" s="73" t="s">
        <v>206</v>
      </c>
      <c r="J62" s="73"/>
      <c r="K62" s="7">
        <v>4</v>
      </c>
      <c r="L62" s="7">
        <v>4</v>
      </c>
      <c r="M62" s="7">
        <v>4</v>
      </c>
      <c r="N62" s="105">
        <f t="shared" si="1"/>
        <v>100</v>
      </c>
      <c r="O62" s="138">
        <f t="shared" si="2"/>
        <v>100</v>
      </c>
      <c r="P62" s="7">
        <v>4</v>
      </c>
      <c r="Q62" s="7">
        <v>1</v>
      </c>
      <c r="R62" s="7">
        <v>0</v>
      </c>
      <c r="S62" s="7">
        <v>1</v>
      </c>
      <c r="T62" s="7">
        <v>4</v>
      </c>
      <c r="U62" s="139">
        <f t="shared" si="10"/>
        <v>6</v>
      </c>
      <c r="V62" s="73">
        <v>4</v>
      </c>
      <c r="W62" s="73">
        <v>4</v>
      </c>
      <c r="X62" s="213"/>
      <c r="Y62" s="73">
        <v>4</v>
      </c>
      <c r="Z62" s="213"/>
      <c r="AA62" s="73">
        <v>4</v>
      </c>
      <c r="AB62" s="213"/>
      <c r="AC62" s="73">
        <v>4</v>
      </c>
      <c r="AD62" s="213"/>
      <c r="AE62" s="208">
        <f>IF(ISBLANK(Z62),X62,IF(ISBLANK(AB62),Z62,IF(ISBLANK(AD62),AB62,AD62)))</f>
        <v>0</v>
      </c>
      <c r="AF62" s="76">
        <f t="shared" si="9"/>
        <v>0</v>
      </c>
      <c r="AG62" s="214"/>
      <c r="AH62" s="214"/>
      <c r="AI62" s="214"/>
      <c r="AJ62" s="214"/>
      <c r="AK62" s="214"/>
      <c r="AL62" s="214"/>
      <c r="AM62" s="214"/>
      <c r="AN62" s="214"/>
    </row>
    <row r="63" spans="1:40" ht="105" hidden="1" x14ac:dyDescent="0.25">
      <c r="A63" s="7">
        <v>1164534</v>
      </c>
      <c r="B63" s="9" t="s">
        <v>149</v>
      </c>
      <c r="C63" s="9" t="s">
        <v>835</v>
      </c>
      <c r="D63" s="73" t="s">
        <v>207</v>
      </c>
      <c r="E63" s="73" t="s">
        <v>755</v>
      </c>
      <c r="F63" s="7" t="s">
        <v>23</v>
      </c>
      <c r="G63" s="44" t="s">
        <v>28</v>
      </c>
      <c r="H63" s="44">
        <v>2</v>
      </c>
      <c r="I63" s="73" t="s">
        <v>208</v>
      </c>
      <c r="J63" s="73"/>
      <c r="K63" s="7">
        <v>4</v>
      </c>
      <c r="L63" s="7">
        <v>1</v>
      </c>
      <c r="M63" s="7">
        <v>1</v>
      </c>
      <c r="N63" s="105">
        <f t="shared" si="1"/>
        <v>100</v>
      </c>
      <c r="O63" s="206">
        <f t="shared" si="2"/>
        <v>100</v>
      </c>
      <c r="P63" s="7">
        <v>1</v>
      </c>
      <c r="Q63" s="7">
        <v>0</v>
      </c>
      <c r="R63" s="7">
        <v>0</v>
      </c>
      <c r="S63" s="7">
        <v>1</v>
      </c>
      <c r="T63" s="7">
        <v>0</v>
      </c>
      <c r="U63" s="207">
        <f t="shared" si="10"/>
        <v>1</v>
      </c>
      <c r="V63" s="7">
        <v>1</v>
      </c>
      <c r="W63" s="73">
        <v>0</v>
      </c>
      <c r="X63" s="213"/>
      <c r="Y63" s="73">
        <v>0</v>
      </c>
      <c r="Z63" s="213"/>
      <c r="AA63" s="73">
        <v>0</v>
      </c>
      <c r="AB63" s="213"/>
      <c r="AC63" s="73">
        <v>1</v>
      </c>
      <c r="AD63" s="213"/>
      <c r="AE63" s="208">
        <f t="shared" si="3"/>
        <v>0</v>
      </c>
      <c r="AF63" s="76">
        <f t="shared" si="9"/>
        <v>0</v>
      </c>
      <c r="AG63" s="214"/>
      <c r="AH63" s="214"/>
      <c r="AI63" s="214"/>
      <c r="AJ63" s="214"/>
      <c r="AK63" s="214"/>
      <c r="AL63" s="214"/>
      <c r="AM63" s="214"/>
      <c r="AN63" s="214"/>
    </row>
    <row r="64" spans="1:40" ht="135" hidden="1" x14ac:dyDescent="0.25">
      <c r="A64" s="7">
        <v>1164563</v>
      </c>
      <c r="B64" s="9" t="s">
        <v>102</v>
      </c>
      <c r="C64" s="9"/>
      <c r="D64" s="73" t="s">
        <v>1112</v>
      </c>
      <c r="E64" s="73" t="s">
        <v>210</v>
      </c>
      <c r="F64" s="7" t="s">
        <v>60</v>
      </c>
      <c r="G64" s="174" t="s">
        <v>24</v>
      </c>
      <c r="H64" s="174">
        <v>2</v>
      </c>
      <c r="I64" s="73" t="s">
        <v>211</v>
      </c>
      <c r="J64" s="73" t="s">
        <v>212</v>
      </c>
      <c r="K64" s="141">
        <v>92</v>
      </c>
      <c r="L64" s="37">
        <v>0.92</v>
      </c>
      <c r="M64" s="79">
        <v>0.92</v>
      </c>
      <c r="N64" s="105">
        <f t="shared" si="1"/>
        <v>100</v>
      </c>
      <c r="O64" s="138">
        <f t="shared" si="2"/>
        <v>100</v>
      </c>
      <c r="P64" s="141">
        <v>92</v>
      </c>
      <c r="Q64" s="144">
        <v>23</v>
      </c>
      <c r="R64" s="144">
        <v>23</v>
      </c>
      <c r="S64" s="7">
        <v>20</v>
      </c>
      <c r="T64" s="7">
        <v>0.23</v>
      </c>
      <c r="U64" s="139">
        <f t="shared" si="10"/>
        <v>66.23</v>
      </c>
      <c r="V64" s="2">
        <v>0.92</v>
      </c>
      <c r="W64" s="2">
        <v>0.92</v>
      </c>
      <c r="X64" s="216"/>
      <c r="Y64" s="2">
        <v>0.92</v>
      </c>
      <c r="Z64" s="216"/>
      <c r="AA64" s="2">
        <v>0.92</v>
      </c>
      <c r="AB64" s="216"/>
      <c r="AC64" s="2">
        <v>0.92</v>
      </c>
      <c r="AD64" s="216"/>
      <c r="AE64" s="211">
        <f>IF(ISBLANK(Z64),X64,IF(ISBLANK(AB64),Z64,IF(ISBLANK(AD64),AB64,AD64)))</f>
        <v>0</v>
      </c>
      <c r="AF64" s="76">
        <f t="shared" si="9"/>
        <v>0</v>
      </c>
      <c r="AG64" s="214"/>
      <c r="AH64" s="214"/>
      <c r="AI64" s="214"/>
      <c r="AJ64" s="214"/>
      <c r="AK64" s="214"/>
      <c r="AL64" s="214"/>
      <c r="AM64" s="214"/>
      <c r="AN64" s="214"/>
    </row>
    <row r="65" spans="1:40" ht="225" hidden="1" x14ac:dyDescent="0.25">
      <c r="A65" s="7">
        <v>1164572</v>
      </c>
      <c r="B65" s="9" t="s">
        <v>65</v>
      </c>
      <c r="C65" s="9"/>
      <c r="D65" s="73" t="s">
        <v>1114</v>
      </c>
      <c r="E65" s="74" t="s">
        <v>869</v>
      </c>
      <c r="F65" s="7" t="s">
        <v>140</v>
      </c>
      <c r="G65" s="44" t="s">
        <v>28</v>
      </c>
      <c r="H65" s="44">
        <v>2</v>
      </c>
      <c r="I65" s="73" t="s">
        <v>216</v>
      </c>
      <c r="J65" s="73"/>
      <c r="K65" s="7">
        <v>5</v>
      </c>
      <c r="L65" s="7">
        <v>2</v>
      </c>
      <c r="M65" s="7">
        <v>2</v>
      </c>
      <c r="N65" s="105">
        <f t="shared" si="1"/>
        <v>100</v>
      </c>
      <c r="O65" s="138">
        <f t="shared" si="2"/>
        <v>100</v>
      </c>
      <c r="P65" s="7">
        <v>1</v>
      </c>
      <c r="Q65" s="7">
        <v>0.25</v>
      </c>
      <c r="R65" s="7">
        <v>0</v>
      </c>
      <c r="S65" s="7">
        <v>2</v>
      </c>
      <c r="T65" s="7">
        <v>1</v>
      </c>
      <c r="U65" s="139">
        <f t="shared" si="10"/>
        <v>3.25</v>
      </c>
      <c r="V65" s="73">
        <v>1</v>
      </c>
      <c r="W65" s="73">
        <v>0</v>
      </c>
      <c r="X65" s="213"/>
      <c r="Y65" s="73">
        <v>0</v>
      </c>
      <c r="Z65" s="213"/>
      <c r="AA65" s="73">
        <v>0</v>
      </c>
      <c r="AB65" s="213"/>
      <c r="AC65" s="73">
        <v>1</v>
      </c>
      <c r="AD65" s="213"/>
      <c r="AE65" s="208">
        <f t="shared" si="3"/>
        <v>0</v>
      </c>
      <c r="AF65" s="76">
        <f t="shared" si="9"/>
        <v>0</v>
      </c>
      <c r="AG65" s="214"/>
      <c r="AH65" s="214"/>
      <c r="AI65" s="214"/>
      <c r="AJ65" s="214"/>
      <c r="AK65" s="214"/>
      <c r="AL65" s="214"/>
      <c r="AM65" s="214"/>
      <c r="AN65" s="214"/>
    </row>
    <row r="66" spans="1:40" ht="60" hidden="1" x14ac:dyDescent="0.25">
      <c r="A66" s="7">
        <v>1164465</v>
      </c>
      <c r="B66" s="9" t="s">
        <v>217</v>
      </c>
      <c r="C66" s="9"/>
      <c r="D66" s="73" t="s">
        <v>219</v>
      </c>
      <c r="E66" s="74" t="s">
        <v>220</v>
      </c>
      <c r="F66" s="7" t="s">
        <v>60</v>
      </c>
      <c r="G66" s="174" t="s">
        <v>24</v>
      </c>
      <c r="H66" s="174">
        <v>2</v>
      </c>
      <c r="I66" s="73" t="s">
        <v>221</v>
      </c>
      <c r="J66" s="73" t="s">
        <v>222</v>
      </c>
      <c r="K66" s="140">
        <v>100</v>
      </c>
      <c r="L66" s="7">
        <v>1</v>
      </c>
      <c r="M66" s="7">
        <v>0</v>
      </c>
      <c r="N66" s="105">
        <f t="shared" si="1"/>
        <v>0</v>
      </c>
      <c r="O66" s="138">
        <f t="shared" si="2"/>
        <v>0</v>
      </c>
      <c r="P66" s="140">
        <v>100</v>
      </c>
      <c r="Q66" s="144">
        <v>0</v>
      </c>
      <c r="R66" s="144">
        <v>100</v>
      </c>
      <c r="S66" s="7">
        <v>100</v>
      </c>
      <c r="T66" s="7">
        <v>0</v>
      </c>
      <c r="U66" s="139">
        <f t="shared" ref="U66:U93" si="11">SUM(Q66:T66)</f>
        <v>200</v>
      </c>
      <c r="V66" s="1">
        <v>1</v>
      </c>
      <c r="W66" s="1">
        <v>1</v>
      </c>
      <c r="X66" s="216"/>
      <c r="Y66" s="1">
        <v>1</v>
      </c>
      <c r="Z66" s="216"/>
      <c r="AA66" s="1">
        <v>1</v>
      </c>
      <c r="AB66" s="216"/>
      <c r="AC66" s="1">
        <v>1</v>
      </c>
      <c r="AD66" s="216"/>
      <c r="AE66" s="211">
        <f>IF(ISBLANK(Z66),X66,IF(ISBLANK(AB66),Z66,IF(ISBLANK(AD66),AB66,AD66)))</f>
        <v>0</v>
      </c>
      <c r="AF66" s="76">
        <f t="shared" si="9"/>
        <v>0</v>
      </c>
      <c r="AG66" s="214"/>
      <c r="AH66" s="214"/>
      <c r="AI66" s="214"/>
      <c r="AJ66" s="214"/>
      <c r="AK66" s="214"/>
      <c r="AL66" s="214"/>
      <c r="AM66" s="214"/>
      <c r="AN66" s="214"/>
    </row>
    <row r="67" spans="1:40" ht="225" hidden="1" x14ac:dyDescent="0.25">
      <c r="A67" s="7">
        <v>1164573</v>
      </c>
      <c r="B67" s="9" t="s">
        <v>65</v>
      </c>
      <c r="C67" s="9"/>
      <c r="D67" s="73" t="s">
        <v>1117</v>
      </c>
      <c r="E67" s="74" t="s">
        <v>224</v>
      </c>
      <c r="F67" s="7" t="s">
        <v>140</v>
      </c>
      <c r="G67" s="44" t="s">
        <v>28</v>
      </c>
      <c r="H67" s="44">
        <v>2</v>
      </c>
      <c r="I67" s="73" t="s">
        <v>225</v>
      </c>
      <c r="J67" s="73"/>
      <c r="K67" s="7">
        <v>12</v>
      </c>
      <c r="L67" s="7">
        <v>2</v>
      </c>
      <c r="M67" s="7">
        <v>2</v>
      </c>
      <c r="N67" s="105">
        <f t="shared" ref="N67:N130" si="12">IF(L67=0,"NP",M67/L67*100)</f>
        <v>100</v>
      </c>
      <c r="O67" s="138">
        <f t="shared" ref="O67:O130" si="13">IF(L67=0,"NP",IF((M67/L67*100)&gt;100,100,M67/L67*100))</f>
        <v>100</v>
      </c>
      <c r="P67" s="7">
        <v>3</v>
      </c>
      <c r="Q67" s="7">
        <v>0</v>
      </c>
      <c r="R67" s="7">
        <v>2</v>
      </c>
      <c r="S67" s="7">
        <v>1</v>
      </c>
      <c r="T67" s="7">
        <v>0.5</v>
      </c>
      <c r="U67" s="139">
        <f t="shared" si="11"/>
        <v>3.5</v>
      </c>
      <c r="V67" s="73">
        <v>4</v>
      </c>
      <c r="W67" s="73">
        <f>V67/4</f>
        <v>1</v>
      </c>
      <c r="X67" s="213"/>
      <c r="Y67" s="73">
        <f>V67/4</f>
        <v>1</v>
      </c>
      <c r="Z67" s="213"/>
      <c r="AA67" s="73">
        <f>V67/4</f>
        <v>1</v>
      </c>
      <c r="AB67" s="213"/>
      <c r="AC67" s="73">
        <f>V67/4</f>
        <v>1</v>
      </c>
      <c r="AD67" s="213"/>
      <c r="AE67" s="208">
        <f t="shared" ref="AE67:AE129" si="14">SUM(X67+Z67+AB67+AD67)</f>
        <v>0</v>
      </c>
      <c r="AF67" s="76">
        <f t="shared" si="9"/>
        <v>0</v>
      </c>
      <c r="AG67" s="214"/>
      <c r="AH67" s="214"/>
      <c r="AI67" s="214"/>
      <c r="AJ67" s="214"/>
      <c r="AK67" s="214"/>
      <c r="AL67" s="214"/>
      <c r="AM67" s="214"/>
      <c r="AN67" s="214"/>
    </row>
    <row r="68" spans="1:40" ht="75" hidden="1" x14ac:dyDescent="0.25">
      <c r="A68" s="7">
        <v>1164466</v>
      </c>
      <c r="B68" s="9" t="s">
        <v>217</v>
      </c>
      <c r="C68" s="9"/>
      <c r="D68" s="73" t="s">
        <v>226</v>
      </c>
      <c r="E68" s="74" t="s">
        <v>227</v>
      </c>
      <c r="F68" s="7" t="s">
        <v>23</v>
      </c>
      <c r="G68" s="44" t="s">
        <v>28</v>
      </c>
      <c r="H68" s="44">
        <v>2</v>
      </c>
      <c r="I68" s="73" t="s">
        <v>228</v>
      </c>
      <c r="J68" s="73"/>
      <c r="K68" s="7">
        <v>8</v>
      </c>
      <c r="L68" s="7">
        <v>2</v>
      </c>
      <c r="M68" s="7">
        <v>0</v>
      </c>
      <c r="N68" s="105">
        <f t="shared" si="12"/>
        <v>0</v>
      </c>
      <c r="O68" s="138">
        <f t="shared" si="13"/>
        <v>0</v>
      </c>
      <c r="P68" s="7">
        <v>2</v>
      </c>
      <c r="Q68" s="7">
        <v>0</v>
      </c>
      <c r="R68" s="7">
        <v>0</v>
      </c>
      <c r="S68" s="36">
        <v>2</v>
      </c>
      <c r="T68" s="7">
        <v>0</v>
      </c>
      <c r="U68" s="139">
        <f t="shared" si="11"/>
        <v>2</v>
      </c>
      <c r="V68" s="73">
        <v>2</v>
      </c>
      <c r="W68" s="73">
        <v>0</v>
      </c>
      <c r="X68" s="213"/>
      <c r="Y68" s="73">
        <v>0</v>
      </c>
      <c r="Z68" s="213"/>
      <c r="AA68" s="73">
        <v>1</v>
      </c>
      <c r="AB68" s="213"/>
      <c r="AC68" s="73">
        <v>1</v>
      </c>
      <c r="AD68" s="213"/>
      <c r="AE68" s="208">
        <f t="shared" si="14"/>
        <v>0</v>
      </c>
      <c r="AF68" s="76">
        <f t="shared" si="9"/>
        <v>0</v>
      </c>
      <c r="AG68" s="214"/>
      <c r="AH68" s="214"/>
      <c r="AI68" s="214"/>
      <c r="AJ68" s="214"/>
      <c r="AK68" s="214"/>
      <c r="AL68" s="214"/>
      <c r="AM68" s="214"/>
      <c r="AN68" s="214"/>
    </row>
    <row r="69" spans="1:40" ht="60" hidden="1" x14ac:dyDescent="0.25">
      <c r="A69" s="7">
        <v>1164467</v>
      </c>
      <c r="B69" s="9" t="s">
        <v>217</v>
      </c>
      <c r="C69" s="9"/>
      <c r="D69" s="73" t="s">
        <v>229</v>
      </c>
      <c r="E69" s="74" t="s">
        <v>230</v>
      </c>
      <c r="F69" s="7" t="s">
        <v>23</v>
      </c>
      <c r="G69" s="174" t="s">
        <v>24</v>
      </c>
      <c r="H69" s="174">
        <v>2</v>
      </c>
      <c r="I69" s="73" t="s">
        <v>231</v>
      </c>
      <c r="J69" s="73"/>
      <c r="K69" s="7">
        <v>1</v>
      </c>
      <c r="L69" s="7">
        <v>1</v>
      </c>
      <c r="M69" s="7">
        <v>0</v>
      </c>
      <c r="N69" s="105">
        <f t="shared" si="12"/>
        <v>0</v>
      </c>
      <c r="O69" s="138">
        <f t="shared" si="13"/>
        <v>0</v>
      </c>
      <c r="P69" s="7">
        <v>1</v>
      </c>
      <c r="Q69" s="7">
        <v>0</v>
      </c>
      <c r="R69" s="7">
        <v>0</v>
      </c>
      <c r="S69" s="36">
        <v>1</v>
      </c>
      <c r="T69" s="7">
        <v>0</v>
      </c>
      <c r="U69" s="139">
        <f t="shared" si="11"/>
        <v>1</v>
      </c>
      <c r="V69" s="73">
        <v>1</v>
      </c>
      <c r="W69" s="73">
        <v>1</v>
      </c>
      <c r="X69" s="213"/>
      <c r="Y69" s="73">
        <v>1</v>
      </c>
      <c r="Z69" s="213"/>
      <c r="AA69" s="73">
        <v>1</v>
      </c>
      <c r="AB69" s="213"/>
      <c r="AC69" s="73">
        <v>1</v>
      </c>
      <c r="AD69" s="213"/>
      <c r="AE69" s="208">
        <f>IF(ISBLANK(Z69),X69,IF(ISBLANK(AB69),Z69,IF(ISBLANK(AD69),AB69,AD69)))</f>
        <v>0</v>
      </c>
      <c r="AF69" s="76">
        <f t="shared" si="9"/>
        <v>0</v>
      </c>
      <c r="AG69" s="214"/>
      <c r="AH69" s="214"/>
      <c r="AI69" s="214"/>
      <c r="AJ69" s="214"/>
      <c r="AK69" s="214"/>
      <c r="AL69" s="214"/>
      <c r="AM69" s="214"/>
      <c r="AN69" s="214"/>
    </row>
    <row r="70" spans="1:40" ht="60" hidden="1" x14ac:dyDescent="0.25">
      <c r="A70" s="7">
        <v>1164468</v>
      </c>
      <c r="B70" s="9" t="s">
        <v>217</v>
      </c>
      <c r="C70" s="9"/>
      <c r="D70" s="73" t="s">
        <v>232</v>
      </c>
      <c r="E70" s="74" t="s">
        <v>233</v>
      </c>
      <c r="F70" s="7" t="s">
        <v>23</v>
      </c>
      <c r="G70" s="44" t="s">
        <v>28</v>
      </c>
      <c r="H70" s="44">
        <v>2</v>
      </c>
      <c r="I70" s="73" t="s">
        <v>234</v>
      </c>
      <c r="J70" s="73" t="s">
        <v>235</v>
      </c>
      <c r="K70" s="7">
        <v>1</v>
      </c>
      <c r="L70" s="7">
        <v>1</v>
      </c>
      <c r="M70" s="7">
        <v>0</v>
      </c>
      <c r="N70" s="105">
        <f t="shared" si="12"/>
        <v>0</v>
      </c>
      <c r="O70" s="138">
        <f t="shared" si="13"/>
        <v>0</v>
      </c>
      <c r="P70" s="7">
        <v>1</v>
      </c>
      <c r="Q70" s="7">
        <v>0</v>
      </c>
      <c r="R70" s="7">
        <v>0</v>
      </c>
      <c r="S70" s="36">
        <v>1</v>
      </c>
      <c r="T70" s="7">
        <v>0</v>
      </c>
      <c r="U70" s="139">
        <f t="shared" si="11"/>
        <v>1</v>
      </c>
      <c r="V70" s="73">
        <v>1</v>
      </c>
      <c r="W70" s="73">
        <v>0</v>
      </c>
      <c r="X70" s="213"/>
      <c r="Y70" s="73">
        <v>0</v>
      </c>
      <c r="Z70" s="213"/>
      <c r="AA70" s="73">
        <v>0</v>
      </c>
      <c r="AB70" s="213"/>
      <c r="AC70" s="73">
        <v>1</v>
      </c>
      <c r="AD70" s="213"/>
      <c r="AE70" s="208">
        <f t="shared" si="14"/>
        <v>0</v>
      </c>
      <c r="AF70" s="76">
        <f t="shared" ref="AF70:AF133" si="15">IF(V70=0,"NP",AE70/V70*100)</f>
        <v>0</v>
      </c>
      <c r="AG70" s="214"/>
      <c r="AH70" s="214"/>
      <c r="AI70" s="214"/>
      <c r="AJ70" s="214"/>
      <c r="AK70" s="214"/>
      <c r="AL70" s="214"/>
      <c r="AM70" s="214"/>
      <c r="AN70" s="214"/>
    </row>
    <row r="71" spans="1:40" ht="90" hidden="1" x14ac:dyDescent="0.25">
      <c r="A71" s="7">
        <v>1164469</v>
      </c>
      <c r="B71" s="9" t="s">
        <v>217</v>
      </c>
      <c r="C71" s="9"/>
      <c r="D71" s="74" t="s">
        <v>236</v>
      </c>
      <c r="E71" s="74" t="s">
        <v>237</v>
      </c>
      <c r="F71" s="13" t="s">
        <v>23</v>
      </c>
      <c r="G71" s="174" t="s">
        <v>24</v>
      </c>
      <c r="H71" s="174">
        <v>2</v>
      </c>
      <c r="I71" s="74" t="s">
        <v>237</v>
      </c>
      <c r="J71" s="74"/>
      <c r="K71" s="13">
        <v>1</v>
      </c>
      <c r="L71" s="13">
        <v>1</v>
      </c>
      <c r="M71" s="7">
        <v>0</v>
      </c>
      <c r="N71" s="105">
        <f t="shared" si="12"/>
        <v>0</v>
      </c>
      <c r="O71" s="138">
        <f t="shared" si="13"/>
        <v>0</v>
      </c>
      <c r="P71" s="13">
        <v>1</v>
      </c>
      <c r="Q71" s="7">
        <v>0</v>
      </c>
      <c r="R71" s="7">
        <v>0</v>
      </c>
      <c r="S71" s="36">
        <v>1</v>
      </c>
      <c r="T71" s="7">
        <v>0</v>
      </c>
      <c r="U71" s="139">
        <f t="shared" si="11"/>
        <v>1</v>
      </c>
      <c r="V71" s="74">
        <v>1</v>
      </c>
      <c r="W71" s="74">
        <v>1</v>
      </c>
      <c r="X71" s="213"/>
      <c r="Y71" s="74">
        <v>1</v>
      </c>
      <c r="Z71" s="213"/>
      <c r="AA71" s="74">
        <v>1</v>
      </c>
      <c r="AB71" s="213"/>
      <c r="AC71" s="74">
        <v>1</v>
      </c>
      <c r="AD71" s="213"/>
      <c r="AE71" s="208">
        <f>IF(ISBLANK(Z71),X71,IF(ISBLANK(AB71),Z71,IF(ISBLANK(AD71),AB71,AD71)))</f>
        <v>0</v>
      </c>
      <c r="AF71" s="76">
        <f t="shared" si="15"/>
        <v>0</v>
      </c>
      <c r="AG71" s="214"/>
      <c r="AH71" s="214"/>
      <c r="AI71" s="214"/>
      <c r="AJ71" s="214"/>
      <c r="AK71" s="214"/>
      <c r="AL71" s="214"/>
      <c r="AM71" s="214"/>
      <c r="AN71" s="214"/>
    </row>
    <row r="72" spans="1:40" ht="45" hidden="1" x14ac:dyDescent="0.25">
      <c r="A72" s="7">
        <v>1164470</v>
      </c>
      <c r="B72" s="9" t="s">
        <v>217</v>
      </c>
      <c r="C72" s="9"/>
      <c r="D72" s="74" t="s">
        <v>238</v>
      </c>
      <c r="E72" s="74" t="s">
        <v>239</v>
      </c>
      <c r="F72" s="13" t="s">
        <v>23</v>
      </c>
      <c r="G72" s="44" t="s">
        <v>28</v>
      </c>
      <c r="H72" s="44">
        <v>2</v>
      </c>
      <c r="I72" s="74" t="s">
        <v>240</v>
      </c>
      <c r="J72" s="74"/>
      <c r="K72" s="13">
        <v>4</v>
      </c>
      <c r="L72" s="13">
        <v>1</v>
      </c>
      <c r="M72" s="7">
        <v>0</v>
      </c>
      <c r="N72" s="105">
        <f t="shared" si="12"/>
        <v>0</v>
      </c>
      <c r="O72" s="138">
        <f t="shared" si="13"/>
        <v>0</v>
      </c>
      <c r="P72" s="13">
        <v>1</v>
      </c>
      <c r="Q72" s="7">
        <v>0</v>
      </c>
      <c r="R72" s="7">
        <v>0</v>
      </c>
      <c r="S72" s="36">
        <v>1</v>
      </c>
      <c r="T72" s="7">
        <v>0</v>
      </c>
      <c r="U72" s="139">
        <f t="shared" si="11"/>
        <v>1</v>
      </c>
      <c r="V72" s="74">
        <v>1</v>
      </c>
      <c r="W72" s="74">
        <v>0</v>
      </c>
      <c r="X72" s="213"/>
      <c r="Y72" s="74">
        <v>0</v>
      </c>
      <c r="Z72" s="213"/>
      <c r="AA72" s="74">
        <v>0</v>
      </c>
      <c r="AB72" s="213"/>
      <c r="AC72" s="74">
        <v>1</v>
      </c>
      <c r="AD72" s="213"/>
      <c r="AE72" s="208">
        <f t="shared" si="14"/>
        <v>0</v>
      </c>
      <c r="AF72" s="76">
        <f t="shared" si="15"/>
        <v>0</v>
      </c>
      <c r="AG72" s="214"/>
      <c r="AH72" s="214"/>
      <c r="AI72" s="214"/>
      <c r="AJ72" s="214"/>
      <c r="AK72" s="214"/>
      <c r="AL72" s="214"/>
      <c r="AM72" s="214"/>
      <c r="AN72" s="214"/>
    </row>
    <row r="73" spans="1:40" ht="90" hidden="1" x14ac:dyDescent="0.25">
      <c r="A73" s="7">
        <v>1164574</v>
      </c>
      <c r="B73" s="9" t="s">
        <v>18</v>
      </c>
      <c r="C73" s="9"/>
      <c r="D73" s="73" t="s">
        <v>242</v>
      </c>
      <c r="E73" s="73" t="s">
        <v>243</v>
      </c>
      <c r="F73" s="7" t="s">
        <v>23</v>
      </c>
      <c r="G73" s="174" t="s">
        <v>24</v>
      </c>
      <c r="H73" s="174">
        <v>2</v>
      </c>
      <c r="I73" s="73" t="s">
        <v>243</v>
      </c>
      <c r="J73" s="73"/>
      <c r="K73" s="7">
        <v>1</v>
      </c>
      <c r="L73" s="7">
        <v>1</v>
      </c>
      <c r="M73" s="7">
        <v>1</v>
      </c>
      <c r="N73" s="105">
        <f t="shared" si="12"/>
        <v>100</v>
      </c>
      <c r="O73" s="138">
        <f t="shared" si="13"/>
        <v>100</v>
      </c>
      <c r="P73" s="7">
        <v>1</v>
      </c>
      <c r="Q73" s="7">
        <v>0</v>
      </c>
      <c r="R73" s="7">
        <v>0</v>
      </c>
      <c r="S73" s="7">
        <v>0</v>
      </c>
      <c r="T73" s="7">
        <v>0</v>
      </c>
      <c r="U73" s="139">
        <f t="shared" si="11"/>
        <v>0</v>
      </c>
      <c r="V73" s="73">
        <v>1</v>
      </c>
      <c r="W73" s="73">
        <v>1</v>
      </c>
      <c r="X73" s="213"/>
      <c r="Y73" s="73">
        <v>1</v>
      </c>
      <c r="Z73" s="213"/>
      <c r="AA73" s="73">
        <v>1</v>
      </c>
      <c r="AB73" s="213"/>
      <c r="AC73" s="73">
        <v>1</v>
      </c>
      <c r="AD73" s="213"/>
      <c r="AE73" s="208">
        <f>IF(ISBLANK(Z73),X73,IF(ISBLANK(AB73),Z73,IF(ISBLANK(AD73),AB73,AD73)))</f>
        <v>0</v>
      </c>
      <c r="AF73" s="76">
        <f t="shared" si="15"/>
        <v>0</v>
      </c>
      <c r="AG73" s="214"/>
      <c r="AH73" s="214"/>
      <c r="AI73" s="214"/>
      <c r="AJ73" s="214"/>
      <c r="AK73" s="214"/>
      <c r="AL73" s="214"/>
      <c r="AM73" s="214"/>
      <c r="AN73" s="214"/>
    </row>
    <row r="74" spans="1:40" ht="165" hidden="1" x14ac:dyDescent="0.25">
      <c r="A74" s="7">
        <v>1164575</v>
      </c>
      <c r="B74" s="9" t="s">
        <v>18</v>
      </c>
      <c r="C74" s="9"/>
      <c r="D74" s="73" t="s">
        <v>242</v>
      </c>
      <c r="E74" s="73" t="s">
        <v>244</v>
      </c>
      <c r="F74" s="7" t="s">
        <v>140</v>
      </c>
      <c r="G74" s="44" t="s">
        <v>28</v>
      </c>
      <c r="H74" s="44">
        <v>2</v>
      </c>
      <c r="I74" s="73" t="s">
        <v>245</v>
      </c>
      <c r="J74" s="73"/>
      <c r="K74" s="7">
        <v>1</v>
      </c>
      <c r="L74" s="7">
        <v>0</v>
      </c>
      <c r="M74" s="7" t="s">
        <v>908</v>
      </c>
      <c r="N74" s="105" t="str">
        <f t="shared" si="12"/>
        <v>NP</v>
      </c>
      <c r="O74" s="138" t="str">
        <f t="shared" si="13"/>
        <v>NP</v>
      </c>
      <c r="P74" s="7">
        <v>0</v>
      </c>
      <c r="Q74" s="7">
        <v>0</v>
      </c>
      <c r="R74" s="7">
        <v>0</v>
      </c>
      <c r="S74" s="7">
        <v>0</v>
      </c>
      <c r="T74" s="7">
        <v>0</v>
      </c>
      <c r="U74" s="139">
        <f t="shared" si="11"/>
        <v>0</v>
      </c>
      <c r="V74" s="73">
        <v>1</v>
      </c>
      <c r="W74" s="73">
        <v>0</v>
      </c>
      <c r="X74" s="213"/>
      <c r="Y74" s="73">
        <v>0</v>
      </c>
      <c r="Z74" s="213"/>
      <c r="AA74" s="73">
        <v>0</v>
      </c>
      <c r="AB74" s="213"/>
      <c r="AC74" s="73">
        <v>1</v>
      </c>
      <c r="AD74" s="213"/>
      <c r="AE74" s="208">
        <f t="shared" si="14"/>
        <v>0</v>
      </c>
      <c r="AF74" s="76">
        <f t="shared" si="15"/>
        <v>0</v>
      </c>
      <c r="AG74" s="214"/>
      <c r="AH74" s="214"/>
      <c r="AI74" s="214"/>
      <c r="AJ74" s="214"/>
      <c r="AK74" s="214"/>
      <c r="AL74" s="214"/>
      <c r="AM74" s="214"/>
      <c r="AN74" s="214"/>
    </row>
    <row r="75" spans="1:40" ht="60" hidden="1" x14ac:dyDescent="0.25">
      <c r="A75" s="7">
        <v>1164471</v>
      </c>
      <c r="B75" s="9" t="s">
        <v>18</v>
      </c>
      <c r="C75" s="9"/>
      <c r="D75" s="73" t="s">
        <v>246</v>
      </c>
      <c r="E75" s="73" t="s">
        <v>247</v>
      </c>
      <c r="F75" s="7" t="s">
        <v>23</v>
      </c>
      <c r="G75" s="174" t="s">
        <v>24</v>
      </c>
      <c r="H75" s="174">
        <v>2</v>
      </c>
      <c r="I75" s="73" t="s">
        <v>248</v>
      </c>
      <c r="J75" s="73"/>
      <c r="K75" s="7">
        <v>10</v>
      </c>
      <c r="L75" s="7">
        <v>10</v>
      </c>
      <c r="M75" s="7">
        <v>22</v>
      </c>
      <c r="N75" s="105">
        <f t="shared" si="12"/>
        <v>220.00000000000003</v>
      </c>
      <c r="O75" s="138">
        <f t="shared" si="13"/>
        <v>100</v>
      </c>
      <c r="P75" s="7">
        <v>10</v>
      </c>
      <c r="Q75" s="7">
        <v>13</v>
      </c>
      <c r="R75" s="7">
        <v>4</v>
      </c>
      <c r="S75" s="7">
        <v>13</v>
      </c>
      <c r="T75" s="7">
        <v>0</v>
      </c>
      <c r="U75" s="139">
        <f t="shared" si="11"/>
        <v>30</v>
      </c>
      <c r="V75" s="73">
        <v>10</v>
      </c>
      <c r="W75" s="73">
        <v>10</v>
      </c>
      <c r="X75" s="213"/>
      <c r="Y75" s="73">
        <v>10</v>
      </c>
      <c r="Z75" s="213"/>
      <c r="AA75" s="73">
        <v>10</v>
      </c>
      <c r="AB75" s="213"/>
      <c r="AC75" s="73">
        <v>10</v>
      </c>
      <c r="AD75" s="213"/>
      <c r="AE75" s="208">
        <f>IF(ISBLANK(Z75),X75,IF(ISBLANK(AB75),Z75,IF(ISBLANK(AD75),AB75,AD75)))</f>
        <v>0</v>
      </c>
      <c r="AF75" s="76">
        <f t="shared" si="15"/>
        <v>0</v>
      </c>
      <c r="AG75" s="214"/>
      <c r="AH75" s="214"/>
      <c r="AI75" s="214"/>
      <c r="AJ75" s="214"/>
      <c r="AK75" s="214"/>
      <c r="AL75" s="214"/>
      <c r="AM75" s="214"/>
      <c r="AN75" s="214"/>
    </row>
    <row r="76" spans="1:40" ht="90" hidden="1" x14ac:dyDescent="0.25">
      <c r="A76" s="7">
        <v>1164472</v>
      </c>
      <c r="B76" s="9" t="s">
        <v>18</v>
      </c>
      <c r="C76" s="9"/>
      <c r="D76" s="73" t="s">
        <v>246</v>
      </c>
      <c r="E76" s="73" t="s">
        <v>619</v>
      </c>
      <c r="F76" s="7" t="s">
        <v>23</v>
      </c>
      <c r="G76" s="174" t="s">
        <v>24</v>
      </c>
      <c r="H76" s="174">
        <v>2</v>
      </c>
      <c r="I76" s="73" t="s">
        <v>249</v>
      </c>
      <c r="J76" s="73"/>
      <c r="K76" s="7">
        <v>14</v>
      </c>
      <c r="L76" s="7">
        <v>14</v>
      </c>
      <c r="M76" s="7">
        <v>17</v>
      </c>
      <c r="N76" s="105">
        <f t="shared" si="12"/>
        <v>121.42857142857142</v>
      </c>
      <c r="O76" s="138">
        <f t="shared" si="13"/>
        <v>100</v>
      </c>
      <c r="P76" s="7">
        <v>14</v>
      </c>
      <c r="Q76" s="7">
        <v>18</v>
      </c>
      <c r="R76" s="7">
        <v>0</v>
      </c>
      <c r="S76" s="7">
        <v>18</v>
      </c>
      <c r="T76" s="7">
        <v>0</v>
      </c>
      <c r="U76" s="139">
        <f t="shared" si="11"/>
        <v>36</v>
      </c>
      <c r="V76" s="73">
        <v>14</v>
      </c>
      <c r="W76" s="73">
        <v>14</v>
      </c>
      <c r="X76" s="213"/>
      <c r="Y76" s="73">
        <v>14</v>
      </c>
      <c r="Z76" s="213"/>
      <c r="AA76" s="73">
        <v>14</v>
      </c>
      <c r="AB76" s="213"/>
      <c r="AC76" s="73">
        <v>14</v>
      </c>
      <c r="AD76" s="213"/>
      <c r="AE76" s="208">
        <f>IF(ISBLANK(Z76),X76,IF(ISBLANK(AB76),Z76,IF(ISBLANK(AD76),AB76,AD76)))</f>
        <v>0</v>
      </c>
      <c r="AF76" s="76">
        <f t="shared" si="15"/>
        <v>0</v>
      </c>
      <c r="AG76" s="214"/>
      <c r="AH76" s="214"/>
      <c r="AI76" s="214"/>
      <c r="AJ76" s="214"/>
      <c r="AK76" s="214"/>
      <c r="AL76" s="214"/>
      <c r="AM76" s="214"/>
      <c r="AN76" s="214"/>
    </row>
    <row r="77" spans="1:40" ht="90" hidden="1" x14ac:dyDescent="0.25">
      <c r="A77" s="7">
        <v>1164473</v>
      </c>
      <c r="B77" s="9" t="s">
        <v>18</v>
      </c>
      <c r="C77" s="9"/>
      <c r="D77" s="73" t="s">
        <v>250</v>
      </c>
      <c r="E77" s="73" t="s">
        <v>621</v>
      </c>
      <c r="F77" s="7" t="s">
        <v>23</v>
      </c>
      <c r="G77" s="44" t="s">
        <v>28</v>
      </c>
      <c r="H77" s="44">
        <v>2</v>
      </c>
      <c r="I77" s="73" t="s">
        <v>251</v>
      </c>
      <c r="J77" s="73"/>
      <c r="K77" s="7">
        <v>3</v>
      </c>
      <c r="L77" s="7">
        <v>0</v>
      </c>
      <c r="M77" s="7" t="s">
        <v>908</v>
      </c>
      <c r="N77" s="105" t="str">
        <f t="shared" si="12"/>
        <v>NP</v>
      </c>
      <c r="O77" s="138" t="str">
        <f t="shared" si="13"/>
        <v>NP</v>
      </c>
      <c r="P77" s="7">
        <v>1</v>
      </c>
      <c r="Q77" s="7">
        <v>0</v>
      </c>
      <c r="R77" s="7">
        <v>0</v>
      </c>
      <c r="S77" s="7">
        <v>0</v>
      </c>
      <c r="T77" s="7">
        <v>0</v>
      </c>
      <c r="U77" s="139">
        <f t="shared" si="11"/>
        <v>0</v>
      </c>
      <c r="V77" s="73">
        <v>1</v>
      </c>
      <c r="W77" s="73">
        <v>0</v>
      </c>
      <c r="X77" s="213"/>
      <c r="Y77" s="73">
        <v>0</v>
      </c>
      <c r="Z77" s="213"/>
      <c r="AA77" s="73">
        <v>0</v>
      </c>
      <c r="AB77" s="213"/>
      <c r="AC77" s="73">
        <v>1</v>
      </c>
      <c r="AD77" s="213"/>
      <c r="AE77" s="208">
        <f t="shared" si="14"/>
        <v>0</v>
      </c>
      <c r="AF77" s="76">
        <f t="shared" si="15"/>
        <v>0</v>
      </c>
      <c r="AG77" s="214"/>
      <c r="AH77" s="214"/>
      <c r="AI77" s="214"/>
      <c r="AJ77" s="214"/>
      <c r="AK77" s="214"/>
      <c r="AL77" s="214"/>
      <c r="AM77" s="214"/>
      <c r="AN77" s="214"/>
    </row>
    <row r="78" spans="1:40" ht="90" hidden="1" x14ac:dyDescent="0.25">
      <c r="A78" s="7">
        <v>1164474</v>
      </c>
      <c r="B78" s="9" t="s">
        <v>18</v>
      </c>
      <c r="C78" s="9"/>
      <c r="D78" s="73" t="s">
        <v>250</v>
      </c>
      <c r="E78" s="73" t="s">
        <v>623</v>
      </c>
      <c r="F78" s="7" t="s">
        <v>23</v>
      </c>
      <c r="G78" s="44" t="s">
        <v>28</v>
      </c>
      <c r="H78" s="44">
        <v>2</v>
      </c>
      <c r="I78" s="73" t="s">
        <v>252</v>
      </c>
      <c r="J78" s="73"/>
      <c r="K78" s="7">
        <v>3</v>
      </c>
      <c r="L78" s="7">
        <v>0</v>
      </c>
      <c r="M78" s="7">
        <v>4</v>
      </c>
      <c r="N78" s="105" t="str">
        <f t="shared" si="12"/>
        <v>NP</v>
      </c>
      <c r="O78" s="138" t="str">
        <f t="shared" si="13"/>
        <v>NP</v>
      </c>
      <c r="P78" s="7">
        <v>1</v>
      </c>
      <c r="Q78" s="7">
        <v>0</v>
      </c>
      <c r="R78" s="7">
        <v>0</v>
      </c>
      <c r="S78" s="7">
        <v>0</v>
      </c>
      <c r="T78" s="7">
        <v>0</v>
      </c>
      <c r="U78" s="139">
        <f t="shared" si="11"/>
        <v>0</v>
      </c>
      <c r="V78" s="73">
        <v>1</v>
      </c>
      <c r="W78" s="73">
        <v>0</v>
      </c>
      <c r="X78" s="213"/>
      <c r="Y78" s="73">
        <v>0</v>
      </c>
      <c r="Z78" s="213"/>
      <c r="AA78" s="73">
        <v>0</v>
      </c>
      <c r="AB78" s="213"/>
      <c r="AC78" s="73">
        <v>1</v>
      </c>
      <c r="AD78" s="213"/>
      <c r="AE78" s="208">
        <f t="shared" si="14"/>
        <v>0</v>
      </c>
      <c r="AF78" s="76">
        <f t="shared" si="15"/>
        <v>0</v>
      </c>
      <c r="AG78" s="214"/>
      <c r="AH78" s="214"/>
      <c r="AI78" s="214"/>
      <c r="AJ78" s="214"/>
      <c r="AK78" s="214"/>
      <c r="AL78" s="214"/>
      <c r="AM78" s="214"/>
      <c r="AN78" s="214"/>
    </row>
    <row r="79" spans="1:40" ht="60" hidden="1" x14ac:dyDescent="0.25">
      <c r="A79" s="7">
        <v>1164475</v>
      </c>
      <c r="B79" s="9" t="s">
        <v>18</v>
      </c>
      <c r="C79" s="9"/>
      <c r="D79" s="73" t="s">
        <v>253</v>
      </c>
      <c r="E79" s="73" t="s">
        <v>254</v>
      </c>
      <c r="F79" s="7" t="s">
        <v>23</v>
      </c>
      <c r="G79" s="174" t="s">
        <v>24</v>
      </c>
      <c r="H79" s="174">
        <v>2</v>
      </c>
      <c r="I79" s="73" t="s">
        <v>255</v>
      </c>
      <c r="J79" s="73"/>
      <c r="K79" s="7">
        <v>3</v>
      </c>
      <c r="L79" s="7">
        <v>3</v>
      </c>
      <c r="M79" s="7">
        <v>3</v>
      </c>
      <c r="N79" s="105">
        <f t="shared" si="12"/>
        <v>100</v>
      </c>
      <c r="O79" s="138">
        <f t="shared" si="13"/>
        <v>100</v>
      </c>
      <c r="P79" s="7">
        <v>3</v>
      </c>
      <c r="Q79" s="7">
        <v>0</v>
      </c>
      <c r="R79" s="7">
        <v>0</v>
      </c>
      <c r="S79" s="7">
        <v>0</v>
      </c>
      <c r="T79" s="7">
        <v>0</v>
      </c>
      <c r="U79" s="139">
        <f t="shared" si="11"/>
        <v>0</v>
      </c>
      <c r="V79" s="73">
        <v>3</v>
      </c>
      <c r="W79" s="73">
        <v>3</v>
      </c>
      <c r="X79" s="213"/>
      <c r="Y79" s="73">
        <v>3</v>
      </c>
      <c r="Z79" s="213"/>
      <c r="AA79" s="73">
        <v>3</v>
      </c>
      <c r="AB79" s="213"/>
      <c r="AC79" s="73">
        <v>3</v>
      </c>
      <c r="AD79" s="213"/>
      <c r="AE79" s="208">
        <f>IF(ISBLANK(Z79),X79,IF(ISBLANK(AB79),Z79,IF(ISBLANK(AD79),AB79,AD79)))</f>
        <v>0</v>
      </c>
      <c r="AF79" s="76">
        <f t="shared" si="15"/>
        <v>0</v>
      </c>
      <c r="AG79" s="214"/>
      <c r="AH79" s="214"/>
      <c r="AI79" s="214"/>
      <c r="AJ79" s="214"/>
      <c r="AK79" s="214"/>
      <c r="AL79" s="214"/>
      <c r="AM79" s="214"/>
      <c r="AN79" s="214"/>
    </row>
    <row r="80" spans="1:40" ht="75" hidden="1" x14ac:dyDescent="0.25">
      <c r="A80" s="7">
        <v>1164476</v>
      </c>
      <c r="B80" s="9" t="s">
        <v>18</v>
      </c>
      <c r="C80" s="9"/>
      <c r="D80" s="73" t="s">
        <v>256</v>
      </c>
      <c r="E80" s="73" t="s">
        <v>257</v>
      </c>
      <c r="F80" s="7" t="s">
        <v>23</v>
      </c>
      <c r="G80" s="44" t="s">
        <v>28</v>
      </c>
      <c r="H80" s="44">
        <v>2</v>
      </c>
      <c r="I80" s="73" t="s">
        <v>258</v>
      </c>
      <c r="J80" s="73"/>
      <c r="K80" s="7">
        <v>120</v>
      </c>
      <c r="L80" s="7">
        <v>30</v>
      </c>
      <c r="M80" s="7">
        <v>72</v>
      </c>
      <c r="N80" s="105">
        <f t="shared" si="12"/>
        <v>240</v>
      </c>
      <c r="O80" s="138">
        <f t="shared" si="13"/>
        <v>100</v>
      </c>
      <c r="P80" s="7">
        <v>30</v>
      </c>
      <c r="Q80" s="7">
        <v>6</v>
      </c>
      <c r="R80" s="7">
        <v>21</v>
      </c>
      <c r="S80" s="7">
        <v>18</v>
      </c>
      <c r="T80" s="7">
        <v>0</v>
      </c>
      <c r="U80" s="139">
        <f t="shared" si="11"/>
        <v>45</v>
      </c>
      <c r="V80" s="73">
        <v>30</v>
      </c>
      <c r="W80" s="73">
        <f>V80/4</f>
        <v>7.5</v>
      </c>
      <c r="X80" s="213"/>
      <c r="Y80" s="73">
        <f>V80/4</f>
        <v>7.5</v>
      </c>
      <c r="Z80" s="213"/>
      <c r="AA80" s="73">
        <f>V80/4</f>
        <v>7.5</v>
      </c>
      <c r="AB80" s="213"/>
      <c r="AC80" s="73">
        <f>V80/4</f>
        <v>7.5</v>
      </c>
      <c r="AD80" s="213"/>
      <c r="AE80" s="208">
        <f t="shared" si="14"/>
        <v>0</v>
      </c>
      <c r="AF80" s="76">
        <f t="shared" si="15"/>
        <v>0</v>
      </c>
      <c r="AG80" s="214"/>
      <c r="AH80" s="214"/>
      <c r="AI80" s="214"/>
      <c r="AJ80" s="214"/>
      <c r="AK80" s="214"/>
      <c r="AL80" s="214"/>
      <c r="AM80" s="214"/>
      <c r="AN80" s="214"/>
    </row>
    <row r="81" spans="1:40" ht="105" hidden="1" x14ac:dyDescent="0.25">
      <c r="A81" s="7">
        <v>1164576</v>
      </c>
      <c r="B81" s="9" t="s">
        <v>65</v>
      </c>
      <c r="C81" s="9"/>
      <c r="D81" s="73" t="s">
        <v>259</v>
      </c>
      <c r="E81" s="74" t="s">
        <v>260</v>
      </c>
      <c r="F81" s="7" t="s">
        <v>23</v>
      </c>
      <c r="G81" s="44" t="s">
        <v>28</v>
      </c>
      <c r="H81" s="44">
        <v>2</v>
      </c>
      <c r="I81" s="73" t="s">
        <v>261</v>
      </c>
      <c r="J81" s="73"/>
      <c r="K81" s="7">
        <v>2</v>
      </c>
      <c r="L81" s="7">
        <v>1</v>
      </c>
      <c r="M81" s="7">
        <v>1</v>
      </c>
      <c r="N81" s="105">
        <f t="shared" si="12"/>
        <v>100</v>
      </c>
      <c r="O81" s="138">
        <f t="shared" si="13"/>
        <v>100</v>
      </c>
      <c r="P81" s="7">
        <v>0</v>
      </c>
      <c r="Q81" s="7">
        <v>0</v>
      </c>
      <c r="R81" s="7">
        <v>0</v>
      </c>
      <c r="S81" s="7">
        <v>0</v>
      </c>
      <c r="T81" s="7">
        <v>0</v>
      </c>
      <c r="U81" s="139">
        <f t="shared" si="11"/>
        <v>0</v>
      </c>
      <c r="V81" s="73">
        <v>1</v>
      </c>
      <c r="W81" s="73">
        <v>0</v>
      </c>
      <c r="X81" s="213"/>
      <c r="Y81" s="73">
        <v>0</v>
      </c>
      <c r="Z81" s="213"/>
      <c r="AA81" s="73">
        <v>0</v>
      </c>
      <c r="AB81" s="213"/>
      <c r="AC81" s="73">
        <v>1</v>
      </c>
      <c r="AD81" s="213"/>
      <c r="AE81" s="208">
        <f t="shared" si="14"/>
        <v>0</v>
      </c>
      <c r="AF81" s="76">
        <f t="shared" si="15"/>
        <v>0</v>
      </c>
      <c r="AG81" s="214"/>
      <c r="AH81" s="214"/>
      <c r="AI81" s="214"/>
      <c r="AJ81" s="214"/>
      <c r="AK81" s="214"/>
      <c r="AL81" s="214"/>
      <c r="AM81" s="214"/>
      <c r="AN81" s="214"/>
    </row>
    <row r="82" spans="1:40" ht="150" hidden="1" x14ac:dyDescent="0.25">
      <c r="A82" s="7">
        <v>1164577</v>
      </c>
      <c r="B82" s="9" t="s">
        <v>65</v>
      </c>
      <c r="C82" s="9"/>
      <c r="D82" s="73" t="s">
        <v>1130</v>
      </c>
      <c r="E82" s="74" t="s">
        <v>263</v>
      </c>
      <c r="F82" s="7" t="s">
        <v>140</v>
      </c>
      <c r="G82" s="44" t="s">
        <v>28</v>
      </c>
      <c r="H82" s="44">
        <v>2</v>
      </c>
      <c r="I82" s="73" t="s">
        <v>264</v>
      </c>
      <c r="J82" s="73"/>
      <c r="K82" s="7">
        <v>2</v>
      </c>
      <c r="L82" s="7">
        <v>1</v>
      </c>
      <c r="M82" s="7">
        <v>0</v>
      </c>
      <c r="N82" s="105">
        <f t="shared" si="12"/>
        <v>0</v>
      </c>
      <c r="O82" s="138">
        <f t="shared" si="13"/>
        <v>0</v>
      </c>
      <c r="P82" s="7">
        <v>0</v>
      </c>
      <c r="Q82" s="7">
        <v>0.25</v>
      </c>
      <c r="R82" s="7">
        <v>1</v>
      </c>
      <c r="S82" s="7">
        <v>0</v>
      </c>
      <c r="T82" s="7">
        <v>0.5</v>
      </c>
      <c r="U82" s="199">
        <f t="shared" si="11"/>
        <v>1.75</v>
      </c>
      <c r="V82" s="73">
        <v>0</v>
      </c>
      <c r="W82" s="73">
        <v>0</v>
      </c>
      <c r="X82" s="213"/>
      <c r="Y82" s="73">
        <v>0</v>
      </c>
      <c r="Z82" s="213"/>
      <c r="AA82" s="73">
        <v>0</v>
      </c>
      <c r="AB82" s="213"/>
      <c r="AC82" s="73">
        <v>0</v>
      </c>
      <c r="AD82" s="213"/>
      <c r="AE82" s="208">
        <f t="shared" si="14"/>
        <v>0</v>
      </c>
      <c r="AF82" s="76" t="str">
        <f t="shared" si="15"/>
        <v>NP</v>
      </c>
      <c r="AG82" s="214"/>
      <c r="AH82" s="214"/>
      <c r="AI82" s="214"/>
      <c r="AJ82" s="214"/>
      <c r="AK82" s="214"/>
      <c r="AL82" s="214"/>
      <c r="AM82" s="214"/>
      <c r="AN82" s="214"/>
    </row>
    <row r="83" spans="1:40" ht="120" hidden="1" x14ac:dyDescent="0.25">
      <c r="A83" s="7">
        <v>1164477</v>
      </c>
      <c r="B83" s="9" t="s">
        <v>18</v>
      </c>
      <c r="C83" s="9"/>
      <c r="D83" s="74" t="s">
        <v>265</v>
      </c>
      <c r="E83" s="74" t="s">
        <v>627</v>
      </c>
      <c r="F83" s="13" t="s">
        <v>23</v>
      </c>
      <c r="G83" s="44" t="s">
        <v>28</v>
      </c>
      <c r="H83" s="44">
        <v>2</v>
      </c>
      <c r="I83" s="74" t="s">
        <v>266</v>
      </c>
      <c r="J83" s="74"/>
      <c r="K83" s="13">
        <v>3</v>
      </c>
      <c r="L83" s="13">
        <v>1</v>
      </c>
      <c r="M83" s="7">
        <v>1</v>
      </c>
      <c r="N83" s="105">
        <f t="shared" si="12"/>
        <v>100</v>
      </c>
      <c r="O83" s="138">
        <f t="shared" si="13"/>
        <v>100</v>
      </c>
      <c r="P83" s="13">
        <v>1</v>
      </c>
      <c r="Q83" s="7">
        <v>0</v>
      </c>
      <c r="R83" s="7">
        <v>0</v>
      </c>
      <c r="S83" s="7">
        <v>1</v>
      </c>
      <c r="T83" s="7">
        <v>0</v>
      </c>
      <c r="U83" s="139">
        <f t="shared" si="11"/>
        <v>1</v>
      </c>
      <c r="V83" s="74">
        <v>1</v>
      </c>
      <c r="W83" s="74">
        <v>0</v>
      </c>
      <c r="X83" s="213"/>
      <c r="Y83" s="74">
        <v>0</v>
      </c>
      <c r="Z83" s="213"/>
      <c r="AA83" s="74">
        <v>0</v>
      </c>
      <c r="AB83" s="213"/>
      <c r="AC83" s="74">
        <v>1</v>
      </c>
      <c r="AD83" s="213"/>
      <c r="AE83" s="208">
        <f t="shared" si="14"/>
        <v>0</v>
      </c>
      <c r="AF83" s="76">
        <f t="shared" si="15"/>
        <v>0</v>
      </c>
      <c r="AG83" s="214"/>
      <c r="AH83" s="214"/>
      <c r="AI83" s="214"/>
      <c r="AJ83" s="214"/>
      <c r="AK83" s="214"/>
      <c r="AL83" s="214"/>
      <c r="AM83" s="214"/>
      <c r="AN83" s="214"/>
    </row>
    <row r="84" spans="1:40" ht="60" hidden="1" x14ac:dyDescent="0.25">
      <c r="A84" s="7">
        <v>1164460</v>
      </c>
      <c r="B84" s="9" t="s">
        <v>149</v>
      </c>
      <c r="C84" s="9" t="s">
        <v>819</v>
      </c>
      <c r="D84" s="73" t="s">
        <v>268</v>
      </c>
      <c r="E84" s="73" t="s">
        <v>820</v>
      </c>
      <c r="F84" s="7" t="s">
        <v>23</v>
      </c>
      <c r="G84" s="44" t="s">
        <v>28</v>
      </c>
      <c r="H84" s="44">
        <v>2</v>
      </c>
      <c r="I84" s="73" t="s">
        <v>270</v>
      </c>
      <c r="J84" s="73"/>
      <c r="K84" s="7">
        <v>80</v>
      </c>
      <c r="L84" s="7">
        <v>20</v>
      </c>
      <c r="M84" s="7">
        <v>0</v>
      </c>
      <c r="N84" s="105">
        <f t="shared" si="12"/>
        <v>0</v>
      </c>
      <c r="O84" s="206">
        <f t="shared" si="13"/>
        <v>0</v>
      </c>
      <c r="P84" s="7">
        <v>20</v>
      </c>
      <c r="Q84" s="7">
        <v>20</v>
      </c>
      <c r="R84" s="7">
        <v>0</v>
      </c>
      <c r="S84" s="7">
        <v>0</v>
      </c>
      <c r="T84" s="7">
        <v>0</v>
      </c>
      <c r="U84" s="207">
        <f t="shared" si="11"/>
        <v>20</v>
      </c>
      <c r="V84" s="7">
        <v>20</v>
      </c>
      <c r="W84" s="73">
        <f>V84/4</f>
        <v>5</v>
      </c>
      <c r="X84" s="213"/>
      <c r="Y84" s="73">
        <f>V84/4</f>
        <v>5</v>
      </c>
      <c r="Z84" s="213"/>
      <c r="AA84" s="73">
        <f>V84/4</f>
        <v>5</v>
      </c>
      <c r="AB84" s="213"/>
      <c r="AC84" s="73">
        <f>V84/4</f>
        <v>5</v>
      </c>
      <c r="AD84" s="213"/>
      <c r="AE84" s="208">
        <f t="shared" si="14"/>
        <v>0</v>
      </c>
      <c r="AF84" s="76">
        <f t="shared" si="15"/>
        <v>0</v>
      </c>
      <c r="AG84" s="214"/>
      <c r="AH84" s="214"/>
      <c r="AI84" s="214"/>
      <c r="AJ84" s="214"/>
      <c r="AK84" s="214"/>
      <c r="AL84" s="214"/>
      <c r="AM84" s="214"/>
      <c r="AN84" s="214"/>
    </row>
    <row r="85" spans="1:40" ht="135" hidden="1" x14ac:dyDescent="0.25">
      <c r="A85" s="7">
        <v>1164461</v>
      </c>
      <c r="B85" s="9" t="s">
        <v>65</v>
      </c>
      <c r="C85" s="9"/>
      <c r="D85" s="73" t="s">
        <v>268</v>
      </c>
      <c r="E85" s="74" t="s">
        <v>271</v>
      </c>
      <c r="F85" s="7" t="s">
        <v>23</v>
      </c>
      <c r="G85" s="44" t="s">
        <v>272</v>
      </c>
      <c r="H85" s="44">
        <v>2</v>
      </c>
      <c r="I85" s="73" t="s">
        <v>273</v>
      </c>
      <c r="J85" s="73"/>
      <c r="K85" s="7">
        <v>8</v>
      </c>
      <c r="L85" s="7">
        <v>2</v>
      </c>
      <c r="M85" s="7">
        <v>0</v>
      </c>
      <c r="N85" s="105">
        <f t="shared" si="12"/>
        <v>0</v>
      </c>
      <c r="O85" s="138">
        <f t="shared" si="13"/>
        <v>0</v>
      </c>
      <c r="P85" s="7">
        <v>2</v>
      </c>
      <c r="Q85" s="7">
        <v>0</v>
      </c>
      <c r="R85" s="7">
        <v>0</v>
      </c>
      <c r="S85" s="7">
        <v>0</v>
      </c>
      <c r="T85" s="7">
        <v>0</v>
      </c>
      <c r="U85" s="139">
        <f t="shared" si="11"/>
        <v>0</v>
      </c>
      <c r="V85" s="73">
        <v>2</v>
      </c>
      <c r="W85" s="73">
        <v>0</v>
      </c>
      <c r="X85" s="213"/>
      <c r="Y85" s="73">
        <v>0</v>
      </c>
      <c r="Z85" s="213"/>
      <c r="AA85" s="73">
        <v>1</v>
      </c>
      <c r="AB85" s="213"/>
      <c r="AC85" s="73">
        <v>1</v>
      </c>
      <c r="AD85" s="213"/>
      <c r="AE85" s="208">
        <f t="shared" si="14"/>
        <v>0</v>
      </c>
      <c r="AF85" s="76">
        <f t="shared" si="15"/>
        <v>0</v>
      </c>
      <c r="AG85" s="214"/>
      <c r="AH85" s="214"/>
      <c r="AI85" s="214"/>
      <c r="AJ85" s="214"/>
      <c r="AK85" s="214"/>
      <c r="AL85" s="214"/>
      <c r="AM85" s="214"/>
      <c r="AN85" s="214"/>
    </row>
    <row r="86" spans="1:40" ht="60" hidden="1" x14ac:dyDescent="0.25">
      <c r="A86" s="7">
        <v>1164462</v>
      </c>
      <c r="B86" s="9" t="s">
        <v>149</v>
      </c>
      <c r="C86" s="9" t="s">
        <v>819</v>
      </c>
      <c r="D86" s="73" t="s">
        <v>274</v>
      </c>
      <c r="E86" s="73" t="s">
        <v>864</v>
      </c>
      <c r="F86" s="7" t="s">
        <v>23</v>
      </c>
      <c r="G86" s="174" t="s">
        <v>24</v>
      </c>
      <c r="H86" s="174">
        <v>2</v>
      </c>
      <c r="I86" s="73" t="s">
        <v>275</v>
      </c>
      <c r="J86" s="73"/>
      <c r="K86" s="7">
        <v>1</v>
      </c>
      <c r="L86" s="7">
        <v>0</v>
      </c>
      <c r="M86" s="7" t="s">
        <v>908</v>
      </c>
      <c r="N86" s="105" t="str">
        <f t="shared" si="12"/>
        <v>NP</v>
      </c>
      <c r="O86" s="138" t="str">
        <f t="shared" si="13"/>
        <v>NP</v>
      </c>
      <c r="P86" s="7">
        <v>1</v>
      </c>
      <c r="Q86" s="7">
        <v>0</v>
      </c>
      <c r="R86" s="7">
        <v>0</v>
      </c>
      <c r="S86" s="7">
        <v>0</v>
      </c>
      <c r="T86" s="7">
        <v>0.5</v>
      </c>
      <c r="U86" s="139">
        <f t="shared" si="11"/>
        <v>0.5</v>
      </c>
      <c r="V86" s="73">
        <v>0</v>
      </c>
      <c r="W86" s="73">
        <f t="shared" ref="W86:W91" si="16">V86/4</f>
        <v>0</v>
      </c>
      <c r="X86" s="213"/>
      <c r="Y86" s="205">
        <f t="shared" ref="Y86:Y91" si="17">V86/4</f>
        <v>0</v>
      </c>
      <c r="Z86" s="213"/>
      <c r="AA86" s="73">
        <f t="shared" ref="AA86:AA91" si="18">V86/4</f>
        <v>0</v>
      </c>
      <c r="AB86" s="213"/>
      <c r="AC86" s="73">
        <f t="shared" ref="AC86:AC91" si="19">V86/4</f>
        <v>0</v>
      </c>
      <c r="AD86" s="213"/>
      <c r="AE86" s="208">
        <f>IF(ISBLANK(Z86),X86,IF(ISBLANK(AB86),Z86,IF(ISBLANK(AD86),AB86,AD86)))</f>
        <v>0</v>
      </c>
      <c r="AF86" s="76" t="str">
        <f t="shared" si="15"/>
        <v>NP</v>
      </c>
      <c r="AG86" s="214"/>
      <c r="AH86" s="214"/>
      <c r="AI86" s="214"/>
      <c r="AJ86" s="214"/>
      <c r="AK86" s="214"/>
      <c r="AL86" s="214"/>
      <c r="AM86" s="214"/>
      <c r="AN86" s="214"/>
    </row>
    <row r="87" spans="1:40" ht="60" hidden="1" x14ac:dyDescent="0.25">
      <c r="A87" s="7">
        <v>1164463</v>
      </c>
      <c r="B87" s="9" t="s">
        <v>149</v>
      </c>
      <c r="C87" s="9" t="s">
        <v>819</v>
      </c>
      <c r="D87" s="73" t="s">
        <v>274</v>
      </c>
      <c r="E87" s="73" t="s">
        <v>865</v>
      </c>
      <c r="F87" s="7" t="s">
        <v>23</v>
      </c>
      <c r="G87" s="174" t="s">
        <v>24</v>
      </c>
      <c r="H87" s="174">
        <v>2</v>
      </c>
      <c r="I87" s="73" t="s">
        <v>276</v>
      </c>
      <c r="J87" s="73"/>
      <c r="K87" s="7">
        <v>1</v>
      </c>
      <c r="L87" s="7">
        <v>0</v>
      </c>
      <c r="M87" s="7" t="s">
        <v>908</v>
      </c>
      <c r="N87" s="105" t="str">
        <f t="shared" si="12"/>
        <v>NP</v>
      </c>
      <c r="O87" s="138" t="str">
        <f t="shared" si="13"/>
        <v>NP</v>
      </c>
      <c r="P87" s="7">
        <v>0</v>
      </c>
      <c r="Q87" s="7">
        <v>0</v>
      </c>
      <c r="R87" s="7">
        <v>0</v>
      </c>
      <c r="S87" s="7">
        <v>0</v>
      </c>
      <c r="T87" s="7">
        <v>0</v>
      </c>
      <c r="U87" s="139">
        <f t="shared" si="11"/>
        <v>0</v>
      </c>
      <c r="V87" s="73">
        <v>0</v>
      </c>
      <c r="W87" s="73">
        <f t="shared" si="16"/>
        <v>0</v>
      </c>
      <c r="X87" s="213"/>
      <c r="Y87" s="205">
        <f t="shared" si="17"/>
        <v>0</v>
      </c>
      <c r="Z87" s="213"/>
      <c r="AA87" s="73">
        <f t="shared" si="18"/>
        <v>0</v>
      </c>
      <c r="AB87" s="213"/>
      <c r="AC87" s="73">
        <f t="shared" si="19"/>
        <v>0</v>
      </c>
      <c r="AD87" s="213"/>
      <c r="AE87" s="208">
        <f>IF(ISBLANK(Z87),X87,IF(ISBLANK(AB87),Z87,IF(ISBLANK(AD87),AB87,AD87)))</f>
        <v>0</v>
      </c>
      <c r="AF87" s="76" t="str">
        <f t="shared" si="15"/>
        <v>NP</v>
      </c>
      <c r="AG87" s="214"/>
      <c r="AH87" s="214"/>
      <c r="AI87" s="214"/>
      <c r="AJ87" s="214"/>
      <c r="AK87" s="214"/>
      <c r="AL87" s="214"/>
      <c r="AM87" s="214"/>
      <c r="AN87" s="214"/>
    </row>
    <row r="88" spans="1:40" ht="90" hidden="1" x14ac:dyDescent="0.25">
      <c r="A88" s="7">
        <v>1164510</v>
      </c>
      <c r="B88" s="9" t="s">
        <v>149</v>
      </c>
      <c r="C88" s="129" t="s">
        <v>819</v>
      </c>
      <c r="D88" s="73" t="s">
        <v>1135</v>
      </c>
      <c r="E88" s="73" t="s">
        <v>278</v>
      </c>
      <c r="F88" s="7" t="s">
        <v>23</v>
      </c>
      <c r="G88" s="44" t="s">
        <v>28</v>
      </c>
      <c r="H88" s="44">
        <v>2</v>
      </c>
      <c r="I88" s="73" t="s">
        <v>279</v>
      </c>
      <c r="J88" s="73"/>
      <c r="K88" s="7">
        <v>40</v>
      </c>
      <c r="L88" s="7">
        <v>10</v>
      </c>
      <c r="M88" s="7">
        <v>11</v>
      </c>
      <c r="N88" s="105">
        <f t="shared" si="12"/>
        <v>110.00000000000001</v>
      </c>
      <c r="O88" s="206">
        <f t="shared" si="13"/>
        <v>100</v>
      </c>
      <c r="P88" s="7">
        <v>10</v>
      </c>
      <c r="Q88" s="7">
        <v>3</v>
      </c>
      <c r="R88" s="7">
        <v>13</v>
      </c>
      <c r="S88" s="7">
        <v>6</v>
      </c>
      <c r="T88" s="7">
        <v>7</v>
      </c>
      <c r="U88" s="207">
        <f t="shared" si="11"/>
        <v>29</v>
      </c>
      <c r="V88" s="7">
        <v>10</v>
      </c>
      <c r="W88" s="73">
        <f t="shared" si="16"/>
        <v>2.5</v>
      </c>
      <c r="X88" s="213"/>
      <c r="Y88" s="73">
        <f t="shared" si="17"/>
        <v>2.5</v>
      </c>
      <c r="Z88" s="213"/>
      <c r="AA88" s="73">
        <f t="shared" si="18"/>
        <v>2.5</v>
      </c>
      <c r="AB88" s="213"/>
      <c r="AC88" s="73">
        <f t="shared" si="19"/>
        <v>2.5</v>
      </c>
      <c r="AD88" s="213"/>
      <c r="AE88" s="208">
        <f t="shared" si="14"/>
        <v>0</v>
      </c>
      <c r="AF88" s="76">
        <f t="shared" si="15"/>
        <v>0</v>
      </c>
      <c r="AG88" s="214"/>
      <c r="AH88" s="214"/>
      <c r="AI88" s="214"/>
      <c r="AJ88" s="214"/>
      <c r="AK88" s="214"/>
      <c r="AL88" s="214"/>
      <c r="AM88" s="214"/>
      <c r="AN88" s="214"/>
    </row>
    <row r="89" spans="1:40" ht="75" hidden="1" x14ac:dyDescent="0.25">
      <c r="A89" s="7">
        <v>1164478</v>
      </c>
      <c r="B89" s="9" t="s">
        <v>149</v>
      </c>
      <c r="C89" s="9" t="s">
        <v>819</v>
      </c>
      <c r="D89" s="73" t="s">
        <v>1135</v>
      </c>
      <c r="E89" s="73" t="s">
        <v>280</v>
      </c>
      <c r="F89" s="7" t="s">
        <v>23</v>
      </c>
      <c r="G89" s="44" t="s">
        <v>28</v>
      </c>
      <c r="H89" s="44">
        <v>2</v>
      </c>
      <c r="I89" s="73" t="s">
        <v>281</v>
      </c>
      <c r="J89" s="73"/>
      <c r="K89" s="7">
        <v>40</v>
      </c>
      <c r="L89" s="7">
        <v>10</v>
      </c>
      <c r="M89" s="7">
        <v>0</v>
      </c>
      <c r="N89" s="105">
        <f t="shared" si="12"/>
        <v>0</v>
      </c>
      <c r="O89" s="206">
        <f t="shared" si="13"/>
        <v>0</v>
      </c>
      <c r="P89" s="7">
        <v>10</v>
      </c>
      <c r="Q89" s="7">
        <v>10</v>
      </c>
      <c r="R89" s="7">
        <v>0</v>
      </c>
      <c r="S89" s="7">
        <v>0</v>
      </c>
      <c r="T89" s="7">
        <v>0</v>
      </c>
      <c r="U89" s="207">
        <f t="shared" si="11"/>
        <v>10</v>
      </c>
      <c r="V89" s="7">
        <v>10</v>
      </c>
      <c r="W89" s="73">
        <f t="shared" si="16"/>
        <v>2.5</v>
      </c>
      <c r="X89" s="213"/>
      <c r="Y89" s="73">
        <f t="shared" si="17"/>
        <v>2.5</v>
      </c>
      <c r="Z89" s="213"/>
      <c r="AA89" s="73">
        <f t="shared" si="18"/>
        <v>2.5</v>
      </c>
      <c r="AB89" s="213"/>
      <c r="AC89" s="73">
        <f t="shared" si="19"/>
        <v>2.5</v>
      </c>
      <c r="AD89" s="213"/>
      <c r="AE89" s="208">
        <f t="shared" si="14"/>
        <v>0</v>
      </c>
      <c r="AF89" s="76">
        <f t="shared" si="15"/>
        <v>0</v>
      </c>
      <c r="AG89" s="214"/>
      <c r="AH89" s="214"/>
      <c r="AI89" s="214"/>
      <c r="AJ89" s="214"/>
      <c r="AK89" s="214"/>
      <c r="AL89" s="214"/>
      <c r="AM89" s="214"/>
      <c r="AN89" s="214"/>
    </row>
    <row r="90" spans="1:40" ht="75" hidden="1" x14ac:dyDescent="0.25">
      <c r="A90" s="7">
        <v>1164479</v>
      </c>
      <c r="B90" s="9" t="s">
        <v>149</v>
      </c>
      <c r="C90" s="9" t="s">
        <v>819</v>
      </c>
      <c r="D90" s="73" t="s">
        <v>1135</v>
      </c>
      <c r="E90" s="74" t="s">
        <v>823</v>
      </c>
      <c r="F90" s="7" t="s">
        <v>282</v>
      </c>
      <c r="G90" s="44" t="s">
        <v>28</v>
      </c>
      <c r="H90" s="44">
        <v>2</v>
      </c>
      <c r="I90" s="73" t="s">
        <v>283</v>
      </c>
      <c r="J90" s="73"/>
      <c r="K90" s="7">
        <v>3200</v>
      </c>
      <c r="L90" s="7">
        <v>800</v>
      </c>
      <c r="M90" s="7">
        <v>1055</v>
      </c>
      <c r="N90" s="105">
        <f t="shared" si="12"/>
        <v>131.875</v>
      </c>
      <c r="O90" s="206">
        <f t="shared" si="13"/>
        <v>100</v>
      </c>
      <c r="P90" s="7">
        <v>800</v>
      </c>
      <c r="Q90" s="7">
        <v>0</v>
      </c>
      <c r="R90" s="7">
        <v>40</v>
      </c>
      <c r="S90" s="7">
        <v>60</v>
      </c>
      <c r="T90" s="7">
        <v>824.22</v>
      </c>
      <c r="U90" s="207">
        <f t="shared" si="11"/>
        <v>924.22</v>
      </c>
      <c r="V90" s="7">
        <v>800</v>
      </c>
      <c r="W90" s="73">
        <f t="shared" si="16"/>
        <v>200</v>
      </c>
      <c r="X90" s="213"/>
      <c r="Y90" s="73">
        <f t="shared" si="17"/>
        <v>200</v>
      </c>
      <c r="Z90" s="213"/>
      <c r="AA90" s="73">
        <f t="shared" si="18"/>
        <v>200</v>
      </c>
      <c r="AB90" s="213"/>
      <c r="AC90" s="73">
        <f t="shared" si="19"/>
        <v>200</v>
      </c>
      <c r="AD90" s="213"/>
      <c r="AE90" s="208">
        <f t="shared" si="14"/>
        <v>0</v>
      </c>
      <c r="AF90" s="76">
        <f t="shared" si="15"/>
        <v>0</v>
      </c>
      <c r="AG90" s="214"/>
      <c r="AH90" s="214"/>
      <c r="AI90" s="214"/>
      <c r="AJ90" s="214"/>
      <c r="AK90" s="214"/>
      <c r="AL90" s="214"/>
      <c r="AM90" s="214"/>
      <c r="AN90" s="214"/>
    </row>
    <row r="91" spans="1:40" ht="75" hidden="1" x14ac:dyDescent="0.25">
      <c r="A91" s="7">
        <v>1164480</v>
      </c>
      <c r="B91" s="9" t="s">
        <v>149</v>
      </c>
      <c r="C91" s="9" t="s">
        <v>819</v>
      </c>
      <c r="D91" s="73" t="s">
        <v>1135</v>
      </c>
      <c r="E91" s="74" t="s">
        <v>866</v>
      </c>
      <c r="F91" s="7" t="s">
        <v>282</v>
      </c>
      <c r="G91" s="44" t="s">
        <v>28</v>
      </c>
      <c r="H91" s="44">
        <v>2</v>
      </c>
      <c r="I91" s="73" t="s">
        <v>284</v>
      </c>
      <c r="J91" s="73"/>
      <c r="K91" s="7">
        <v>3200</v>
      </c>
      <c r="L91" s="7">
        <v>800</v>
      </c>
      <c r="M91" s="7">
        <v>2106.3000000000002</v>
      </c>
      <c r="N91" s="105">
        <f t="shared" si="12"/>
        <v>263.28750000000002</v>
      </c>
      <c r="O91" s="206">
        <f t="shared" si="13"/>
        <v>100</v>
      </c>
      <c r="P91" s="7">
        <v>800</v>
      </c>
      <c r="Q91" s="7">
        <v>6</v>
      </c>
      <c r="R91" s="7">
        <v>115</v>
      </c>
      <c r="S91" s="7">
        <v>30</v>
      </c>
      <c r="T91" s="7">
        <v>824</v>
      </c>
      <c r="U91" s="207">
        <f t="shared" si="11"/>
        <v>975</v>
      </c>
      <c r="V91" s="7">
        <v>800</v>
      </c>
      <c r="W91" s="73">
        <f t="shared" si="16"/>
        <v>200</v>
      </c>
      <c r="X91" s="213"/>
      <c r="Y91" s="73">
        <f t="shared" si="17"/>
        <v>200</v>
      </c>
      <c r="Z91" s="213"/>
      <c r="AA91" s="73">
        <f t="shared" si="18"/>
        <v>200</v>
      </c>
      <c r="AB91" s="213"/>
      <c r="AC91" s="73">
        <f t="shared" si="19"/>
        <v>200</v>
      </c>
      <c r="AD91" s="213"/>
      <c r="AE91" s="208">
        <f t="shared" si="14"/>
        <v>0</v>
      </c>
      <c r="AF91" s="76">
        <f t="shared" si="15"/>
        <v>0</v>
      </c>
      <c r="AG91" s="214"/>
      <c r="AH91" s="214"/>
      <c r="AI91" s="214"/>
      <c r="AJ91" s="214"/>
      <c r="AK91" s="214"/>
      <c r="AL91" s="214"/>
      <c r="AM91" s="214"/>
      <c r="AN91" s="214"/>
    </row>
    <row r="92" spans="1:40" ht="120" hidden="1" x14ac:dyDescent="0.25">
      <c r="A92" s="7">
        <v>1164464</v>
      </c>
      <c r="B92" s="9" t="s">
        <v>65</v>
      </c>
      <c r="C92" s="9"/>
      <c r="D92" s="73" t="s">
        <v>1135</v>
      </c>
      <c r="E92" s="74" t="s">
        <v>285</v>
      </c>
      <c r="F92" s="7" t="s">
        <v>140</v>
      </c>
      <c r="G92" s="44" t="s">
        <v>28</v>
      </c>
      <c r="H92" s="44">
        <v>2</v>
      </c>
      <c r="I92" s="73" t="s">
        <v>286</v>
      </c>
      <c r="J92" s="73"/>
      <c r="K92" s="7">
        <v>12</v>
      </c>
      <c r="L92" s="7">
        <v>3</v>
      </c>
      <c r="M92" s="7">
        <v>9</v>
      </c>
      <c r="N92" s="105">
        <f t="shared" si="12"/>
        <v>300</v>
      </c>
      <c r="O92" s="138">
        <f t="shared" si="13"/>
        <v>100</v>
      </c>
      <c r="P92" s="7">
        <v>3</v>
      </c>
      <c r="Q92" s="7">
        <v>0.25</v>
      </c>
      <c r="R92" s="7">
        <v>3</v>
      </c>
      <c r="S92" s="7">
        <v>3</v>
      </c>
      <c r="T92" s="7">
        <v>1.5</v>
      </c>
      <c r="U92" s="139">
        <f t="shared" si="11"/>
        <v>7.75</v>
      </c>
      <c r="V92" s="73">
        <v>3</v>
      </c>
      <c r="W92" s="73">
        <v>0</v>
      </c>
      <c r="X92" s="213"/>
      <c r="Y92" s="73">
        <v>1</v>
      </c>
      <c r="Z92" s="213"/>
      <c r="AA92" s="73">
        <v>1</v>
      </c>
      <c r="AB92" s="213"/>
      <c r="AC92" s="73">
        <v>1</v>
      </c>
      <c r="AD92" s="213"/>
      <c r="AE92" s="208">
        <f t="shared" si="14"/>
        <v>0</v>
      </c>
      <c r="AF92" s="76">
        <f t="shared" si="15"/>
        <v>0</v>
      </c>
      <c r="AG92" s="214"/>
      <c r="AH92" s="214"/>
      <c r="AI92" s="214"/>
      <c r="AJ92" s="214"/>
      <c r="AK92" s="214"/>
      <c r="AL92" s="214"/>
      <c r="AM92" s="214"/>
      <c r="AN92" s="214"/>
    </row>
    <row r="93" spans="1:40" ht="60" hidden="1" x14ac:dyDescent="0.25">
      <c r="A93" s="7">
        <v>1164535</v>
      </c>
      <c r="B93" s="9" t="s">
        <v>149</v>
      </c>
      <c r="C93" s="129" t="s">
        <v>760</v>
      </c>
      <c r="D93" s="73" t="s">
        <v>289</v>
      </c>
      <c r="E93" s="73" t="s">
        <v>858</v>
      </c>
      <c r="F93" s="7" t="s">
        <v>140</v>
      </c>
      <c r="G93" s="44" t="s">
        <v>28</v>
      </c>
      <c r="H93" s="44">
        <v>2</v>
      </c>
      <c r="I93" s="73" t="s">
        <v>291</v>
      </c>
      <c r="J93" s="73"/>
      <c r="K93" s="7">
        <v>480</v>
      </c>
      <c r="L93" s="7">
        <v>120</v>
      </c>
      <c r="M93" s="7">
        <v>77</v>
      </c>
      <c r="N93" s="105">
        <f t="shared" si="12"/>
        <v>64.166666666666671</v>
      </c>
      <c r="O93" s="206">
        <f t="shared" si="13"/>
        <v>64.166666666666671</v>
      </c>
      <c r="P93" s="7">
        <v>120</v>
      </c>
      <c r="Q93" s="7">
        <v>10</v>
      </c>
      <c r="R93" s="7">
        <v>13</v>
      </c>
      <c r="S93" s="7">
        <v>32</v>
      </c>
      <c r="T93" s="7">
        <v>20</v>
      </c>
      <c r="U93" s="207">
        <f t="shared" si="11"/>
        <v>75</v>
      </c>
      <c r="V93" s="7">
        <v>120</v>
      </c>
      <c r="W93" s="73">
        <f>V93/4</f>
        <v>30</v>
      </c>
      <c r="X93" s="213"/>
      <c r="Y93" s="73">
        <f>V93/4</f>
        <v>30</v>
      </c>
      <c r="Z93" s="213"/>
      <c r="AA93" s="73">
        <f>V93/4</f>
        <v>30</v>
      </c>
      <c r="AB93" s="213"/>
      <c r="AC93" s="73">
        <f>V93/4</f>
        <v>30</v>
      </c>
      <c r="AD93" s="213"/>
      <c r="AE93" s="208">
        <f t="shared" si="14"/>
        <v>0</v>
      </c>
      <c r="AF93" s="76">
        <f t="shared" si="15"/>
        <v>0</v>
      </c>
      <c r="AG93" s="214"/>
      <c r="AH93" s="214"/>
      <c r="AI93" s="214"/>
      <c r="AJ93" s="214"/>
      <c r="AK93" s="214"/>
      <c r="AL93" s="214"/>
      <c r="AM93" s="214"/>
      <c r="AN93" s="214"/>
    </row>
    <row r="94" spans="1:40" ht="60" hidden="1" x14ac:dyDescent="0.25">
      <c r="A94" s="7">
        <v>1164536</v>
      </c>
      <c r="B94" s="9" t="s">
        <v>149</v>
      </c>
      <c r="C94" s="129" t="s">
        <v>760</v>
      </c>
      <c r="D94" s="73" t="s">
        <v>292</v>
      </c>
      <c r="E94" s="73" t="s">
        <v>293</v>
      </c>
      <c r="F94" s="7" t="s">
        <v>23</v>
      </c>
      <c r="G94" s="174" t="s">
        <v>24</v>
      </c>
      <c r="H94" s="174">
        <v>2</v>
      </c>
      <c r="I94" s="73" t="s">
        <v>293</v>
      </c>
      <c r="J94" s="73"/>
      <c r="K94" s="7">
        <v>1</v>
      </c>
      <c r="L94" s="7">
        <v>1</v>
      </c>
      <c r="M94" s="7">
        <v>1</v>
      </c>
      <c r="N94" s="105">
        <f t="shared" si="12"/>
        <v>100</v>
      </c>
      <c r="O94" s="138">
        <f t="shared" si="13"/>
        <v>100</v>
      </c>
      <c r="P94" s="7">
        <v>1</v>
      </c>
      <c r="Q94" s="7">
        <v>0</v>
      </c>
      <c r="R94" s="7">
        <v>0</v>
      </c>
      <c r="S94" s="7">
        <v>0</v>
      </c>
      <c r="T94" s="7">
        <v>0</v>
      </c>
      <c r="U94" s="139">
        <v>1</v>
      </c>
      <c r="V94" s="73">
        <v>1</v>
      </c>
      <c r="W94" s="73">
        <v>1</v>
      </c>
      <c r="X94" s="213"/>
      <c r="Y94" s="73">
        <v>1</v>
      </c>
      <c r="Z94" s="213"/>
      <c r="AA94" s="73">
        <v>1</v>
      </c>
      <c r="AB94" s="213"/>
      <c r="AC94" s="73">
        <v>1</v>
      </c>
      <c r="AD94" s="213"/>
      <c r="AE94" s="208">
        <f>IF(ISBLANK(Z94),X94,IF(ISBLANK(AB94),Z94,IF(ISBLANK(AD94),AB94,AD94)))</f>
        <v>0</v>
      </c>
      <c r="AF94" s="76">
        <f t="shared" si="15"/>
        <v>0</v>
      </c>
      <c r="AG94" s="214"/>
      <c r="AH94" s="214"/>
      <c r="AI94" s="214"/>
      <c r="AJ94" s="214"/>
      <c r="AK94" s="214"/>
      <c r="AL94" s="214"/>
      <c r="AM94" s="214"/>
      <c r="AN94" s="214"/>
    </row>
    <row r="95" spans="1:40" ht="60" hidden="1" x14ac:dyDescent="0.25">
      <c r="A95" s="7">
        <v>1164537</v>
      </c>
      <c r="B95" s="9" t="s">
        <v>149</v>
      </c>
      <c r="C95" s="129" t="s">
        <v>760</v>
      </c>
      <c r="D95" s="73" t="s">
        <v>292</v>
      </c>
      <c r="E95" s="73" t="s">
        <v>859</v>
      </c>
      <c r="F95" s="7" t="s">
        <v>23</v>
      </c>
      <c r="G95" s="44" t="s">
        <v>28</v>
      </c>
      <c r="H95" s="44">
        <v>2</v>
      </c>
      <c r="I95" s="73" t="s">
        <v>295</v>
      </c>
      <c r="J95" s="73"/>
      <c r="K95" s="7">
        <v>40</v>
      </c>
      <c r="L95" s="7">
        <v>10</v>
      </c>
      <c r="M95" s="7">
        <v>2</v>
      </c>
      <c r="N95" s="105">
        <f t="shared" si="12"/>
        <v>20</v>
      </c>
      <c r="O95" s="206">
        <f t="shared" si="13"/>
        <v>20</v>
      </c>
      <c r="P95" s="7">
        <v>10</v>
      </c>
      <c r="Q95" s="7">
        <v>3</v>
      </c>
      <c r="R95" s="7">
        <v>3</v>
      </c>
      <c r="S95" s="7">
        <v>3</v>
      </c>
      <c r="T95" s="7">
        <v>0</v>
      </c>
      <c r="U95" s="207">
        <f t="shared" ref="U95:U101" si="20">SUM(Q95:T95)</f>
        <v>9</v>
      </c>
      <c r="V95" s="7">
        <v>10</v>
      </c>
      <c r="W95" s="73">
        <f>V95/4</f>
        <v>2.5</v>
      </c>
      <c r="X95" s="213"/>
      <c r="Y95" s="73">
        <f>V95/4</f>
        <v>2.5</v>
      </c>
      <c r="Z95" s="213"/>
      <c r="AA95" s="73">
        <f>V95/4</f>
        <v>2.5</v>
      </c>
      <c r="AB95" s="213"/>
      <c r="AC95" s="73">
        <f>V95/4</f>
        <v>2.5</v>
      </c>
      <c r="AD95" s="213"/>
      <c r="AE95" s="208">
        <f t="shared" si="14"/>
        <v>0</v>
      </c>
      <c r="AF95" s="76">
        <f t="shared" si="15"/>
        <v>0</v>
      </c>
      <c r="AG95" s="214"/>
      <c r="AH95" s="214"/>
      <c r="AI95" s="214"/>
      <c r="AJ95" s="214"/>
      <c r="AK95" s="214"/>
      <c r="AL95" s="214"/>
      <c r="AM95" s="214"/>
      <c r="AN95" s="214"/>
    </row>
    <row r="96" spans="1:40" ht="90" hidden="1" x14ac:dyDescent="0.25">
      <c r="A96" s="7">
        <v>1164490</v>
      </c>
      <c r="B96" s="9" t="s">
        <v>149</v>
      </c>
      <c r="C96" s="129" t="s">
        <v>1546</v>
      </c>
      <c r="D96" s="73" t="s">
        <v>296</v>
      </c>
      <c r="E96" s="73" t="s">
        <v>780</v>
      </c>
      <c r="F96" s="7" t="s">
        <v>140</v>
      </c>
      <c r="G96" s="174" t="s">
        <v>24</v>
      </c>
      <c r="H96" s="174">
        <v>2</v>
      </c>
      <c r="I96" s="73" t="s">
        <v>297</v>
      </c>
      <c r="J96" s="73"/>
      <c r="K96" s="7">
        <v>10</v>
      </c>
      <c r="L96" s="7">
        <v>10</v>
      </c>
      <c r="M96" s="7">
        <v>10</v>
      </c>
      <c r="N96" s="105">
        <f t="shared" si="12"/>
        <v>100</v>
      </c>
      <c r="O96" s="138">
        <f t="shared" si="13"/>
        <v>100</v>
      </c>
      <c r="P96" s="7">
        <v>10</v>
      </c>
      <c r="Q96" s="7">
        <v>0</v>
      </c>
      <c r="R96" s="7">
        <v>0</v>
      </c>
      <c r="S96" s="7">
        <v>0</v>
      </c>
      <c r="T96" s="7">
        <v>10</v>
      </c>
      <c r="U96" s="139">
        <f t="shared" si="20"/>
        <v>10</v>
      </c>
      <c r="V96" s="73">
        <v>10</v>
      </c>
      <c r="W96" s="73">
        <v>10</v>
      </c>
      <c r="X96" s="213"/>
      <c r="Y96" s="73">
        <v>10</v>
      </c>
      <c r="Z96" s="213"/>
      <c r="AA96" s="73">
        <v>10</v>
      </c>
      <c r="AB96" s="213"/>
      <c r="AC96" s="73">
        <v>10</v>
      </c>
      <c r="AD96" s="213"/>
      <c r="AE96" s="208">
        <f>IF(ISBLANK(Z96),X96,IF(ISBLANK(AB96),Z96,IF(ISBLANK(AD96),AB96,AD96)))</f>
        <v>0</v>
      </c>
      <c r="AF96" s="76">
        <f t="shared" si="15"/>
        <v>0</v>
      </c>
      <c r="AG96" s="214"/>
      <c r="AH96" s="214"/>
      <c r="AI96" s="214"/>
      <c r="AJ96" s="214"/>
      <c r="AK96" s="214"/>
      <c r="AL96" s="214"/>
      <c r="AM96" s="214"/>
      <c r="AN96" s="214"/>
    </row>
    <row r="97" spans="1:40" ht="135" hidden="1" x14ac:dyDescent="0.25">
      <c r="A97" s="7">
        <v>1164538</v>
      </c>
      <c r="B97" s="9" t="s">
        <v>149</v>
      </c>
      <c r="C97" s="129" t="s">
        <v>760</v>
      </c>
      <c r="D97" s="73" t="s">
        <v>298</v>
      </c>
      <c r="E97" s="73" t="s">
        <v>299</v>
      </c>
      <c r="F97" s="7" t="s">
        <v>23</v>
      </c>
      <c r="G97" s="44" t="s">
        <v>28</v>
      </c>
      <c r="H97" s="44">
        <v>2</v>
      </c>
      <c r="I97" s="73" t="s">
        <v>300</v>
      </c>
      <c r="J97" s="73"/>
      <c r="K97" s="7">
        <v>4</v>
      </c>
      <c r="L97" s="7">
        <v>1</v>
      </c>
      <c r="M97" s="7">
        <v>1</v>
      </c>
      <c r="N97" s="105">
        <f t="shared" si="12"/>
        <v>100</v>
      </c>
      <c r="O97" s="206">
        <f t="shared" si="13"/>
        <v>100</v>
      </c>
      <c r="P97" s="7">
        <v>1</v>
      </c>
      <c r="Q97" s="7">
        <v>14</v>
      </c>
      <c r="R97" s="7">
        <v>7</v>
      </c>
      <c r="S97" s="7">
        <v>15</v>
      </c>
      <c r="T97" s="7">
        <v>0</v>
      </c>
      <c r="U97" s="207">
        <f t="shared" si="20"/>
        <v>36</v>
      </c>
      <c r="V97" s="7">
        <v>1</v>
      </c>
      <c r="W97" s="73">
        <v>0</v>
      </c>
      <c r="X97" s="213"/>
      <c r="Y97" s="73">
        <v>0</v>
      </c>
      <c r="Z97" s="213"/>
      <c r="AA97" s="73">
        <v>0</v>
      </c>
      <c r="AB97" s="213"/>
      <c r="AC97" s="73">
        <v>1</v>
      </c>
      <c r="AD97" s="213"/>
      <c r="AE97" s="208">
        <f t="shared" si="14"/>
        <v>0</v>
      </c>
      <c r="AF97" s="76">
        <f t="shared" si="15"/>
        <v>0</v>
      </c>
      <c r="AG97" s="214"/>
      <c r="AH97" s="214"/>
      <c r="AI97" s="214"/>
      <c r="AJ97" s="214"/>
      <c r="AK97" s="214"/>
      <c r="AL97" s="214"/>
      <c r="AM97" s="214"/>
      <c r="AN97" s="214"/>
    </row>
    <row r="98" spans="1:40" ht="135" hidden="1" x14ac:dyDescent="0.25">
      <c r="A98" s="7">
        <v>1164539</v>
      </c>
      <c r="B98" s="9" t="s">
        <v>102</v>
      </c>
      <c r="C98" s="9"/>
      <c r="D98" s="73" t="s">
        <v>301</v>
      </c>
      <c r="E98" s="73" t="s">
        <v>302</v>
      </c>
      <c r="F98" s="7" t="s">
        <v>60</v>
      </c>
      <c r="G98" s="173" t="s">
        <v>61</v>
      </c>
      <c r="H98" s="173">
        <v>1</v>
      </c>
      <c r="I98" s="73" t="s">
        <v>303</v>
      </c>
      <c r="J98" s="73" t="s">
        <v>304</v>
      </c>
      <c r="K98" s="141">
        <v>20</v>
      </c>
      <c r="L98" s="37">
        <v>0.16</v>
      </c>
      <c r="M98" s="79">
        <v>0.16</v>
      </c>
      <c r="N98" s="105">
        <f t="shared" si="12"/>
        <v>100</v>
      </c>
      <c r="O98" s="138">
        <f t="shared" si="13"/>
        <v>100</v>
      </c>
      <c r="P98" s="141">
        <v>17</v>
      </c>
      <c r="Q98" s="144">
        <v>9</v>
      </c>
      <c r="R98" s="144">
        <v>2.5</v>
      </c>
      <c r="S98" s="7">
        <v>15</v>
      </c>
      <c r="T98" s="7">
        <v>0.03</v>
      </c>
      <c r="U98" s="139">
        <f t="shared" si="20"/>
        <v>26.53</v>
      </c>
      <c r="V98" s="2">
        <v>0.18</v>
      </c>
      <c r="W98" s="203">
        <v>0.17249999999999999</v>
      </c>
      <c r="X98" s="216"/>
      <c r="Y98" s="2">
        <v>0.17499999999999999</v>
      </c>
      <c r="Z98" s="216"/>
      <c r="AA98" s="203">
        <v>0.17749999999999999</v>
      </c>
      <c r="AB98" s="216"/>
      <c r="AC98" s="2">
        <v>0.18</v>
      </c>
      <c r="AD98" s="216"/>
      <c r="AE98" s="211">
        <f>IF(ISBLANK(Z98),X98,IF(ISBLANK(AB98),Z98,IF(ISBLANK(AD98),AB98,AD98)))</f>
        <v>0</v>
      </c>
      <c r="AF98" s="76">
        <f t="shared" si="15"/>
        <v>0</v>
      </c>
      <c r="AG98" s="214"/>
      <c r="AH98" s="214"/>
      <c r="AI98" s="214"/>
      <c r="AJ98" s="214"/>
      <c r="AK98" s="214"/>
      <c r="AL98" s="214"/>
      <c r="AM98" s="214"/>
      <c r="AN98" s="214"/>
    </row>
    <row r="99" spans="1:40" ht="90" hidden="1" x14ac:dyDescent="0.25">
      <c r="A99" s="7">
        <v>1164540</v>
      </c>
      <c r="B99" s="9" t="s">
        <v>149</v>
      </c>
      <c r="C99" s="129" t="s">
        <v>760</v>
      </c>
      <c r="D99" s="73" t="s">
        <v>305</v>
      </c>
      <c r="E99" s="73" t="s">
        <v>306</v>
      </c>
      <c r="F99" s="7" t="s">
        <v>23</v>
      </c>
      <c r="G99" s="174" t="s">
        <v>24</v>
      </c>
      <c r="H99" s="174">
        <v>2</v>
      </c>
      <c r="I99" s="73" t="s">
        <v>307</v>
      </c>
      <c r="J99" s="73"/>
      <c r="K99" s="7">
        <v>1</v>
      </c>
      <c r="L99" s="7">
        <v>1</v>
      </c>
      <c r="M99" s="7">
        <v>0</v>
      </c>
      <c r="N99" s="105">
        <f t="shared" si="12"/>
        <v>0</v>
      </c>
      <c r="O99" s="138">
        <f t="shared" si="13"/>
        <v>0</v>
      </c>
      <c r="P99" s="7">
        <v>1</v>
      </c>
      <c r="Q99" s="7">
        <v>0</v>
      </c>
      <c r="R99" s="36">
        <v>0</v>
      </c>
      <c r="S99" s="7">
        <v>1</v>
      </c>
      <c r="T99" s="7">
        <v>0</v>
      </c>
      <c r="U99" s="139">
        <f t="shared" si="20"/>
        <v>1</v>
      </c>
      <c r="V99" s="73">
        <v>1</v>
      </c>
      <c r="W99" s="73">
        <v>1</v>
      </c>
      <c r="X99" s="213"/>
      <c r="Y99" s="73">
        <v>1</v>
      </c>
      <c r="Z99" s="213"/>
      <c r="AA99" s="73">
        <v>1</v>
      </c>
      <c r="AB99" s="213"/>
      <c r="AC99" s="73">
        <v>1</v>
      </c>
      <c r="AD99" s="213"/>
      <c r="AE99" s="208">
        <f>IF(ISBLANK(Z99),X99,IF(ISBLANK(AB99),Z99,IF(ISBLANK(AD99),AB99,AD99)))</f>
        <v>0</v>
      </c>
      <c r="AF99" s="76">
        <f t="shared" si="15"/>
        <v>0</v>
      </c>
      <c r="AG99" s="214"/>
      <c r="AH99" s="214"/>
      <c r="AI99" s="214"/>
      <c r="AJ99" s="214"/>
      <c r="AK99" s="214"/>
      <c r="AL99" s="214"/>
      <c r="AM99" s="214"/>
      <c r="AN99" s="214"/>
    </row>
    <row r="100" spans="1:40" ht="60" hidden="1" x14ac:dyDescent="0.25">
      <c r="A100" s="7">
        <v>1164541</v>
      </c>
      <c r="B100" s="9" t="s">
        <v>149</v>
      </c>
      <c r="C100" s="129" t="s">
        <v>760</v>
      </c>
      <c r="D100" s="73" t="s">
        <v>308</v>
      </c>
      <c r="E100" s="73" t="s">
        <v>767</v>
      </c>
      <c r="F100" s="7" t="s">
        <v>23</v>
      </c>
      <c r="G100" s="44" t="s">
        <v>28</v>
      </c>
      <c r="H100" s="44">
        <v>2</v>
      </c>
      <c r="I100" s="73" t="s">
        <v>310</v>
      </c>
      <c r="J100" s="73"/>
      <c r="K100" s="7">
        <v>3</v>
      </c>
      <c r="L100" s="7">
        <v>0</v>
      </c>
      <c r="M100" s="7">
        <v>3</v>
      </c>
      <c r="N100" s="105" t="str">
        <f t="shared" si="12"/>
        <v>NP</v>
      </c>
      <c r="O100" s="206" t="str">
        <f t="shared" si="13"/>
        <v>NP</v>
      </c>
      <c r="P100" s="7">
        <v>1</v>
      </c>
      <c r="Q100" s="7">
        <v>4</v>
      </c>
      <c r="R100" s="7">
        <v>5</v>
      </c>
      <c r="S100" s="7">
        <v>5</v>
      </c>
      <c r="T100" s="7">
        <v>0</v>
      </c>
      <c r="U100" s="207">
        <f t="shared" si="20"/>
        <v>14</v>
      </c>
      <c r="V100" s="7">
        <v>1</v>
      </c>
      <c r="W100" s="7">
        <v>0</v>
      </c>
      <c r="X100" s="213"/>
      <c r="Y100" s="73">
        <v>0</v>
      </c>
      <c r="Z100" s="213"/>
      <c r="AA100" s="73">
        <v>0</v>
      </c>
      <c r="AB100" s="213"/>
      <c r="AC100" s="73">
        <v>1</v>
      </c>
      <c r="AD100" s="213"/>
      <c r="AE100" s="208">
        <f t="shared" si="14"/>
        <v>0</v>
      </c>
      <c r="AF100" s="76">
        <f t="shared" si="15"/>
        <v>0</v>
      </c>
      <c r="AG100" s="214"/>
      <c r="AH100" s="214"/>
      <c r="AI100" s="214"/>
      <c r="AJ100" s="214"/>
      <c r="AK100" s="214"/>
      <c r="AL100" s="214"/>
      <c r="AM100" s="214"/>
      <c r="AN100" s="214"/>
    </row>
    <row r="101" spans="1:40" ht="75" hidden="1" x14ac:dyDescent="0.25">
      <c r="A101" s="7">
        <v>1164542</v>
      </c>
      <c r="B101" s="9" t="s">
        <v>149</v>
      </c>
      <c r="C101" s="129" t="s">
        <v>760</v>
      </c>
      <c r="D101" s="73" t="s">
        <v>311</v>
      </c>
      <c r="E101" s="73" t="s">
        <v>312</v>
      </c>
      <c r="F101" s="7" t="s">
        <v>23</v>
      </c>
      <c r="G101" s="44" t="s">
        <v>28</v>
      </c>
      <c r="H101" s="44">
        <v>2</v>
      </c>
      <c r="I101" s="73" t="s">
        <v>313</v>
      </c>
      <c r="J101" s="73"/>
      <c r="K101" s="7">
        <v>32</v>
      </c>
      <c r="L101" s="7">
        <v>8</v>
      </c>
      <c r="M101" s="7">
        <v>18</v>
      </c>
      <c r="N101" s="105">
        <f t="shared" si="12"/>
        <v>225</v>
      </c>
      <c r="O101" s="206">
        <f t="shared" si="13"/>
        <v>100</v>
      </c>
      <c r="P101" s="7">
        <v>8</v>
      </c>
      <c r="Q101" s="7">
        <v>14</v>
      </c>
      <c r="R101" s="7">
        <v>5</v>
      </c>
      <c r="S101" s="7">
        <v>15</v>
      </c>
      <c r="T101" s="7">
        <v>0</v>
      </c>
      <c r="U101" s="207">
        <f t="shared" si="20"/>
        <v>34</v>
      </c>
      <c r="V101" s="7">
        <v>8</v>
      </c>
      <c r="W101" s="73">
        <f>V101/4</f>
        <v>2</v>
      </c>
      <c r="X101" s="213"/>
      <c r="Y101" s="73">
        <f>V101/4</f>
        <v>2</v>
      </c>
      <c r="Z101" s="213"/>
      <c r="AA101" s="73">
        <f>V101/4</f>
        <v>2</v>
      </c>
      <c r="AB101" s="213"/>
      <c r="AC101" s="73">
        <f>V101/4</f>
        <v>2</v>
      </c>
      <c r="AD101" s="213"/>
      <c r="AE101" s="208">
        <f t="shared" si="14"/>
        <v>0</v>
      </c>
      <c r="AF101" s="76">
        <f t="shared" si="15"/>
        <v>0</v>
      </c>
      <c r="AG101" s="214"/>
      <c r="AH101" s="214"/>
      <c r="AI101" s="214"/>
      <c r="AJ101" s="214"/>
      <c r="AK101" s="214"/>
      <c r="AL101" s="214"/>
      <c r="AM101" s="214"/>
      <c r="AN101" s="214"/>
    </row>
    <row r="102" spans="1:40" ht="75" hidden="1" x14ac:dyDescent="0.25">
      <c r="A102" s="7">
        <v>1164543</v>
      </c>
      <c r="B102" s="9" t="s">
        <v>149</v>
      </c>
      <c r="C102" s="129" t="s">
        <v>760</v>
      </c>
      <c r="D102" s="73" t="s">
        <v>314</v>
      </c>
      <c r="E102" s="73" t="s">
        <v>315</v>
      </c>
      <c r="F102" s="7" t="s">
        <v>23</v>
      </c>
      <c r="G102" s="44" t="s">
        <v>28</v>
      </c>
      <c r="H102" s="44">
        <v>2</v>
      </c>
      <c r="I102" s="73" t="s">
        <v>316</v>
      </c>
      <c r="J102" s="73"/>
      <c r="K102" s="7">
        <v>4</v>
      </c>
      <c r="L102" s="7">
        <v>1</v>
      </c>
      <c r="M102" s="7">
        <v>1</v>
      </c>
      <c r="N102" s="105">
        <f t="shared" si="12"/>
        <v>100</v>
      </c>
      <c r="O102" s="206">
        <f t="shared" si="13"/>
        <v>100</v>
      </c>
      <c r="P102" s="7">
        <v>1</v>
      </c>
      <c r="Q102" s="7">
        <v>0</v>
      </c>
      <c r="R102" s="7">
        <v>0</v>
      </c>
      <c r="S102" s="7">
        <v>0</v>
      </c>
      <c r="T102" s="7">
        <v>0</v>
      </c>
      <c r="U102" s="207">
        <v>1</v>
      </c>
      <c r="V102" s="7">
        <v>1</v>
      </c>
      <c r="W102" s="73">
        <v>0</v>
      </c>
      <c r="X102" s="213"/>
      <c r="Y102" s="73">
        <v>0</v>
      </c>
      <c r="Z102" s="213"/>
      <c r="AA102" s="73">
        <v>0</v>
      </c>
      <c r="AB102" s="213"/>
      <c r="AC102" s="73">
        <v>1</v>
      </c>
      <c r="AD102" s="213"/>
      <c r="AE102" s="208">
        <f t="shared" si="14"/>
        <v>0</v>
      </c>
      <c r="AF102" s="76">
        <f t="shared" si="15"/>
        <v>0</v>
      </c>
      <c r="AG102" s="214"/>
      <c r="AH102" s="214"/>
      <c r="AI102" s="214"/>
      <c r="AJ102" s="214"/>
      <c r="AK102" s="214"/>
      <c r="AL102" s="214"/>
      <c r="AM102" s="214"/>
      <c r="AN102" s="214"/>
    </row>
    <row r="103" spans="1:40" ht="60" hidden="1" x14ac:dyDescent="0.25">
      <c r="A103" s="7">
        <v>1164587</v>
      </c>
      <c r="B103" s="9" t="s">
        <v>149</v>
      </c>
      <c r="C103" s="9" t="s">
        <v>756</v>
      </c>
      <c r="D103" s="74" t="s">
        <v>317</v>
      </c>
      <c r="E103" s="74" t="s">
        <v>318</v>
      </c>
      <c r="F103" s="13" t="s">
        <v>140</v>
      </c>
      <c r="G103" s="174" t="s">
        <v>24</v>
      </c>
      <c r="H103" s="174">
        <v>2</v>
      </c>
      <c r="I103" s="74" t="s">
        <v>319</v>
      </c>
      <c r="J103" s="74"/>
      <c r="K103" s="13">
        <v>1</v>
      </c>
      <c r="L103" s="13">
        <v>1</v>
      </c>
      <c r="M103" s="7">
        <v>1</v>
      </c>
      <c r="N103" s="105">
        <f t="shared" si="12"/>
        <v>100</v>
      </c>
      <c r="O103" s="138">
        <f t="shared" si="13"/>
        <v>100</v>
      </c>
      <c r="P103" s="13">
        <v>1</v>
      </c>
      <c r="Q103" s="7">
        <v>0.25</v>
      </c>
      <c r="R103" s="7">
        <v>0.5</v>
      </c>
      <c r="S103" s="7">
        <v>0.75</v>
      </c>
      <c r="T103" s="7">
        <v>1</v>
      </c>
      <c r="U103" s="139">
        <f t="shared" ref="U103:U134" si="21">SUM(Q103:T103)</f>
        <v>2.5</v>
      </c>
      <c r="V103" s="74">
        <v>1</v>
      </c>
      <c r="W103" s="74">
        <v>1</v>
      </c>
      <c r="X103" s="213">
        <v>1</v>
      </c>
      <c r="Y103" s="74">
        <v>1</v>
      </c>
      <c r="Z103" s="213"/>
      <c r="AA103" s="74">
        <v>1</v>
      </c>
      <c r="AB103" s="213"/>
      <c r="AC103" s="74">
        <v>1</v>
      </c>
      <c r="AD103" s="213"/>
      <c r="AE103" s="208">
        <f>IF(ISBLANK(Z103),X103,IF(ISBLANK(AB103),Z103,IF(ISBLANK(AD103),AB103,AD103)))</f>
        <v>1</v>
      </c>
      <c r="AF103" s="76">
        <f t="shared" si="15"/>
        <v>100</v>
      </c>
      <c r="AG103" s="234" t="s">
        <v>1553</v>
      </c>
      <c r="AH103" s="214"/>
      <c r="AI103" s="214"/>
      <c r="AJ103" s="214"/>
      <c r="AK103" s="214"/>
      <c r="AL103" s="214"/>
      <c r="AM103" s="214"/>
      <c r="AN103" s="214"/>
    </row>
    <row r="104" spans="1:40" ht="60" hidden="1" x14ac:dyDescent="0.25">
      <c r="A104" s="7">
        <v>1164588</v>
      </c>
      <c r="B104" s="9" t="s">
        <v>320</v>
      </c>
      <c r="C104" s="9"/>
      <c r="D104" s="73" t="s">
        <v>321</v>
      </c>
      <c r="E104" s="73" t="s">
        <v>322</v>
      </c>
      <c r="F104" s="7" t="s">
        <v>23</v>
      </c>
      <c r="G104" s="44" t="s">
        <v>28</v>
      </c>
      <c r="H104" s="44">
        <v>2</v>
      </c>
      <c r="I104" s="73" t="s">
        <v>323</v>
      </c>
      <c r="J104" s="73"/>
      <c r="K104" s="7">
        <v>30</v>
      </c>
      <c r="L104" s="7">
        <v>6</v>
      </c>
      <c r="M104" s="7">
        <v>5</v>
      </c>
      <c r="N104" s="105">
        <f t="shared" si="12"/>
        <v>83.333333333333343</v>
      </c>
      <c r="O104" s="138">
        <f t="shared" si="13"/>
        <v>83.333333333333343</v>
      </c>
      <c r="P104" s="7">
        <v>7</v>
      </c>
      <c r="Q104" s="7">
        <v>0</v>
      </c>
      <c r="R104" s="7">
        <v>14</v>
      </c>
      <c r="S104" s="7">
        <v>3</v>
      </c>
      <c r="T104" s="7">
        <v>6</v>
      </c>
      <c r="U104" s="139">
        <f t="shared" si="21"/>
        <v>23</v>
      </c>
      <c r="V104" s="73">
        <v>8</v>
      </c>
      <c r="W104" s="73">
        <f>V104/4</f>
        <v>2</v>
      </c>
      <c r="X104" s="213"/>
      <c r="Y104" s="73">
        <f>V104/4</f>
        <v>2</v>
      </c>
      <c r="Z104" s="213"/>
      <c r="AA104" s="73">
        <f>V104/4</f>
        <v>2</v>
      </c>
      <c r="AB104" s="213"/>
      <c r="AC104" s="73">
        <f>V104/4</f>
        <v>2</v>
      </c>
      <c r="AD104" s="213"/>
      <c r="AE104" s="208">
        <f t="shared" si="14"/>
        <v>0</v>
      </c>
      <c r="AF104" s="76">
        <f t="shared" si="15"/>
        <v>0</v>
      </c>
      <c r="AG104" s="214"/>
      <c r="AH104" s="214"/>
      <c r="AI104" s="214"/>
      <c r="AJ104" s="214"/>
      <c r="AK104" s="214"/>
      <c r="AL104" s="214"/>
      <c r="AM104" s="214"/>
      <c r="AN104" s="214"/>
    </row>
    <row r="105" spans="1:40" ht="75" hidden="1" x14ac:dyDescent="0.25">
      <c r="A105" s="7">
        <v>1164544</v>
      </c>
      <c r="B105" s="9" t="s">
        <v>102</v>
      </c>
      <c r="C105" s="9"/>
      <c r="D105" s="73" t="s">
        <v>325</v>
      </c>
      <c r="E105" s="73" t="s">
        <v>326</v>
      </c>
      <c r="F105" s="7" t="s">
        <v>23</v>
      </c>
      <c r="G105" s="44" t="s">
        <v>28</v>
      </c>
      <c r="H105" s="44">
        <v>2</v>
      </c>
      <c r="I105" s="73" t="s">
        <v>327</v>
      </c>
      <c r="J105" s="73"/>
      <c r="K105" s="7">
        <v>16</v>
      </c>
      <c r="L105" s="7">
        <v>4</v>
      </c>
      <c r="M105" s="7">
        <v>2</v>
      </c>
      <c r="N105" s="105">
        <f t="shared" si="12"/>
        <v>50</v>
      </c>
      <c r="O105" s="138">
        <f t="shared" si="13"/>
        <v>50</v>
      </c>
      <c r="P105" s="7">
        <v>4</v>
      </c>
      <c r="Q105" s="7">
        <v>1</v>
      </c>
      <c r="R105" s="7">
        <v>1</v>
      </c>
      <c r="S105" s="7">
        <v>1</v>
      </c>
      <c r="T105" s="7">
        <v>1</v>
      </c>
      <c r="U105" s="139">
        <f t="shared" si="21"/>
        <v>4</v>
      </c>
      <c r="V105" s="73">
        <v>4</v>
      </c>
      <c r="W105" s="73">
        <f>V105/4</f>
        <v>1</v>
      </c>
      <c r="X105" s="213"/>
      <c r="Y105" s="73">
        <f>V105/4</f>
        <v>1</v>
      </c>
      <c r="Z105" s="213"/>
      <c r="AA105" s="73">
        <f>V105/4</f>
        <v>1</v>
      </c>
      <c r="AB105" s="213"/>
      <c r="AC105" s="73">
        <f>V105/4</f>
        <v>1</v>
      </c>
      <c r="AD105" s="213"/>
      <c r="AE105" s="208">
        <f t="shared" si="14"/>
        <v>0</v>
      </c>
      <c r="AF105" s="76">
        <f t="shared" si="15"/>
        <v>0</v>
      </c>
      <c r="AG105" s="214"/>
      <c r="AH105" s="214"/>
      <c r="AI105" s="214"/>
      <c r="AJ105" s="214"/>
      <c r="AK105" s="214"/>
      <c r="AL105" s="214"/>
      <c r="AM105" s="214"/>
      <c r="AN105" s="214"/>
    </row>
    <row r="106" spans="1:40" ht="90" hidden="1" x14ac:dyDescent="0.25">
      <c r="A106" s="7">
        <v>1164545</v>
      </c>
      <c r="B106" s="9" t="s">
        <v>149</v>
      </c>
      <c r="C106" s="129" t="s">
        <v>760</v>
      </c>
      <c r="D106" s="74" t="s">
        <v>328</v>
      </c>
      <c r="E106" s="74" t="s">
        <v>329</v>
      </c>
      <c r="F106" s="13" t="s">
        <v>23</v>
      </c>
      <c r="G106" s="44" t="s">
        <v>28</v>
      </c>
      <c r="H106" s="44">
        <v>2</v>
      </c>
      <c r="I106" s="74" t="s">
        <v>330</v>
      </c>
      <c r="J106" s="74"/>
      <c r="K106" s="13">
        <v>4</v>
      </c>
      <c r="L106" s="13">
        <v>1</v>
      </c>
      <c r="M106" s="7">
        <v>1</v>
      </c>
      <c r="N106" s="105">
        <f t="shared" si="12"/>
        <v>100</v>
      </c>
      <c r="O106" s="206">
        <f t="shared" si="13"/>
        <v>100</v>
      </c>
      <c r="P106" s="13">
        <v>1</v>
      </c>
      <c r="Q106" s="7">
        <v>0</v>
      </c>
      <c r="R106" s="7">
        <v>13</v>
      </c>
      <c r="S106" s="7">
        <v>24</v>
      </c>
      <c r="T106" s="7">
        <v>0</v>
      </c>
      <c r="U106" s="207">
        <f t="shared" si="21"/>
        <v>37</v>
      </c>
      <c r="V106" s="13">
        <v>1</v>
      </c>
      <c r="W106" s="13">
        <v>0</v>
      </c>
      <c r="X106" s="213"/>
      <c r="Y106" s="74">
        <v>0</v>
      </c>
      <c r="Z106" s="213"/>
      <c r="AA106" s="74">
        <v>0</v>
      </c>
      <c r="AB106" s="213"/>
      <c r="AC106" s="74">
        <v>1</v>
      </c>
      <c r="AD106" s="213"/>
      <c r="AE106" s="208">
        <f t="shared" si="14"/>
        <v>0</v>
      </c>
      <c r="AF106" s="76">
        <f t="shared" si="15"/>
        <v>0</v>
      </c>
      <c r="AG106" s="214"/>
      <c r="AH106" s="214"/>
      <c r="AI106" s="214"/>
      <c r="AJ106" s="214"/>
      <c r="AK106" s="214"/>
      <c r="AL106" s="214"/>
      <c r="AM106" s="214"/>
      <c r="AN106" s="214"/>
    </row>
    <row r="107" spans="1:40" ht="90" hidden="1" x14ac:dyDescent="0.25">
      <c r="A107" s="7">
        <v>1164546</v>
      </c>
      <c r="B107" s="9" t="s">
        <v>149</v>
      </c>
      <c r="C107" s="129" t="s">
        <v>760</v>
      </c>
      <c r="D107" s="73" t="s">
        <v>331</v>
      </c>
      <c r="E107" s="74" t="s">
        <v>771</v>
      </c>
      <c r="F107" s="7" t="s">
        <v>140</v>
      </c>
      <c r="G107" s="174" t="s">
        <v>24</v>
      </c>
      <c r="H107" s="174">
        <v>2</v>
      </c>
      <c r="I107" s="73" t="s">
        <v>332</v>
      </c>
      <c r="J107" s="73"/>
      <c r="K107" s="7">
        <v>1</v>
      </c>
      <c r="L107" s="7">
        <v>1</v>
      </c>
      <c r="M107" s="7">
        <v>1</v>
      </c>
      <c r="N107" s="105">
        <f t="shared" si="12"/>
        <v>100</v>
      </c>
      <c r="O107" s="138">
        <f t="shared" si="13"/>
        <v>100</v>
      </c>
      <c r="P107" s="7">
        <v>1</v>
      </c>
      <c r="Q107" s="7">
        <v>1</v>
      </c>
      <c r="R107" s="7">
        <v>0</v>
      </c>
      <c r="S107" s="7">
        <v>1</v>
      </c>
      <c r="T107" s="7">
        <v>0</v>
      </c>
      <c r="U107" s="139">
        <f t="shared" si="21"/>
        <v>2</v>
      </c>
      <c r="V107" s="73">
        <v>1</v>
      </c>
      <c r="W107" s="73">
        <v>1</v>
      </c>
      <c r="X107" s="213"/>
      <c r="Y107" s="73">
        <v>1</v>
      </c>
      <c r="Z107" s="213"/>
      <c r="AA107" s="73">
        <v>1</v>
      </c>
      <c r="AB107" s="213"/>
      <c r="AC107" s="73">
        <v>1</v>
      </c>
      <c r="AD107" s="213"/>
      <c r="AE107" s="208">
        <f>IF(ISBLANK(Z107),X107,IF(ISBLANK(AB107),Z107,IF(ISBLANK(AD107),AB107,AD107)))</f>
        <v>0</v>
      </c>
      <c r="AF107" s="76">
        <f t="shared" si="15"/>
        <v>0</v>
      </c>
      <c r="AG107" s="214"/>
      <c r="AH107" s="214"/>
      <c r="AI107" s="214"/>
      <c r="AJ107" s="214"/>
      <c r="AK107" s="214"/>
      <c r="AL107" s="214"/>
      <c r="AM107" s="214"/>
      <c r="AN107" s="214"/>
    </row>
    <row r="108" spans="1:40" ht="75" hidden="1" x14ac:dyDescent="0.25">
      <c r="A108" s="7">
        <v>1164544</v>
      </c>
      <c r="B108" s="9" t="s">
        <v>102</v>
      </c>
      <c r="C108" s="9"/>
      <c r="D108" s="74" t="s">
        <v>333</v>
      </c>
      <c r="E108" s="74" t="s">
        <v>326</v>
      </c>
      <c r="F108" s="13" t="s">
        <v>23</v>
      </c>
      <c r="G108" s="44" t="s">
        <v>28</v>
      </c>
      <c r="H108" s="44">
        <v>2</v>
      </c>
      <c r="I108" s="74" t="s">
        <v>327</v>
      </c>
      <c r="J108" s="74"/>
      <c r="K108" s="13">
        <v>16</v>
      </c>
      <c r="L108" s="13">
        <v>4</v>
      </c>
      <c r="M108" s="7">
        <v>2</v>
      </c>
      <c r="N108" s="105">
        <f t="shared" si="12"/>
        <v>50</v>
      </c>
      <c r="O108" s="138">
        <f t="shared" si="13"/>
        <v>50</v>
      </c>
      <c r="P108" s="13">
        <v>4</v>
      </c>
      <c r="Q108" s="7">
        <v>1</v>
      </c>
      <c r="R108" s="7">
        <v>1</v>
      </c>
      <c r="S108" s="7">
        <v>1</v>
      </c>
      <c r="T108" s="7">
        <v>1</v>
      </c>
      <c r="U108" s="139">
        <f t="shared" si="21"/>
        <v>4</v>
      </c>
      <c r="V108" s="74">
        <v>4</v>
      </c>
      <c r="W108" s="73">
        <f>V108/4</f>
        <v>1</v>
      </c>
      <c r="X108" s="213"/>
      <c r="Y108" s="73">
        <f>V108/4</f>
        <v>1</v>
      </c>
      <c r="Z108" s="213"/>
      <c r="AA108" s="73">
        <f>V108/4</f>
        <v>1</v>
      </c>
      <c r="AB108" s="213"/>
      <c r="AC108" s="73">
        <f>V108/4</f>
        <v>1</v>
      </c>
      <c r="AD108" s="213"/>
      <c r="AE108" s="208">
        <f t="shared" si="14"/>
        <v>0</v>
      </c>
      <c r="AF108" s="76">
        <f t="shared" si="15"/>
        <v>0</v>
      </c>
      <c r="AG108" s="214"/>
      <c r="AH108" s="214"/>
      <c r="AI108" s="214"/>
      <c r="AJ108" s="214"/>
      <c r="AK108" s="214"/>
      <c r="AL108" s="214"/>
      <c r="AM108" s="214"/>
      <c r="AN108" s="214"/>
    </row>
    <row r="109" spans="1:40" ht="60" hidden="1" x14ac:dyDescent="0.25">
      <c r="A109" s="7">
        <v>1164548</v>
      </c>
      <c r="B109" s="9" t="s">
        <v>149</v>
      </c>
      <c r="C109" s="129" t="s">
        <v>1547</v>
      </c>
      <c r="D109" s="74" t="s">
        <v>334</v>
      </c>
      <c r="E109" s="74" t="s">
        <v>335</v>
      </c>
      <c r="F109" s="13" t="s">
        <v>140</v>
      </c>
      <c r="G109" s="44" t="s">
        <v>28</v>
      </c>
      <c r="H109" s="44">
        <v>2</v>
      </c>
      <c r="I109" s="74" t="s">
        <v>335</v>
      </c>
      <c r="J109" s="74"/>
      <c r="K109" s="13">
        <v>1</v>
      </c>
      <c r="L109" s="13">
        <v>0</v>
      </c>
      <c r="M109" s="7">
        <v>1</v>
      </c>
      <c r="N109" s="105" t="str">
        <f t="shared" si="12"/>
        <v>NP</v>
      </c>
      <c r="O109" s="206" t="str">
        <f t="shared" si="13"/>
        <v>NP</v>
      </c>
      <c r="P109" s="13">
        <v>0</v>
      </c>
      <c r="Q109" s="7">
        <v>0</v>
      </c>
      <c r="R109" s="7">
        <v>0</v>
      </c>
      <c r="S109" s="7">
        <v>0</v>
      </c>
      <c r="T109" s="7">
        <v>0</v>
      </c>
      <c r="U109" s="207">
        <f t="shared" si="21"/>
        <v>0</v>
      </c>
      <c r="V109" s="13">
        <v>0</v>
      </c>
      <c r="W109" s="13">
        <v>0</v>
      </c>
      <c r="X109" s="213"/>
      <c r="Y109" s="74">
        <v>0</v>
      </c>
      <c r="Z109" s="213"/>
      <c r="AA109" s="74">
        <v>0</v>
      </c>
      <c r="AB109" s="213"/>
      <c r="AC109" s="74">
        <v>0</v>
      </c>
      <c r="AD109" s="213"/>
      <c r="AE109" s="208">
        <f t="shared" si="14"/>
        <v>0</v>
      </c>
      <c r="AF109" s="76" t="str">
        <f t="shared" si="15"/>
        <v>NP</v>
      </c>
      <c r="AG109" s="214"/>
      <c r="AH109" s="214"/>
      <c r="AI109" s="214"/>
      <c r="AJ109" s="214"/>
      <c r="AK109" s="214"/>
      <c r="AL109" s="214"/>
      <c r="AM109" s="214"/>
      <c r="AN109" s="214"/>
    </row>
    <row r="110" spans="1:40" ht="90" hidden="1" x14ac:dyDescent="0.25">
      <c r="A110" s="7">
        <v>1164549</v>
      </c>
      <c r="B110" s="9" t="s">
        <v>149</v>
      </c>
      <c r="C110" s="9" t="s">
        <v>754</v>
      </c>
      <c r="D110" s="73" t="s">
        <v>337</v>
      </c>
      <c r="E110" s="74" t="s">
        <v>338</v>
      </c>
      <c r="F110" s="7" t="s">
        <v>23</v>
      </c>
      <c r="G110" s="44" t="s">
        <v>28</v>
      </c>
      <c r="H110" s="44">
        <v>2</v>
      </c>
      <c r="I110" s="74" t="s">
        <v>338</v>
      </c>
      <c r="J110" s="73"/>
      <c r="K110" s="7">
        <v>4</v>
      </c>
      <c r="L110" s="7">
        <v>1</v>
      </c>
      <c r="M110" s="7">
        <v>1</v>
      </c>
      <c r="N110" s="105">
        <f t="shared" si="12"/>
        <v>100</v>
      </c>
      <c r="O110" s="206">
        <f t="shared" si="13"/>
        <v>100</v>
      </c>
      <c r="P110" s="7">
        <v>1</v>
      </c>
      <c r="Q110" s="7">
        <v>0</v>
      </c>
      <c r="R110" s="7">
        <v>2</v>
      </c>
      <c r="S110" s="7">
        <v>0</v>
      </c>
      <c r="T110" s="7">
        <v>0</v>
      </c>
      <c r="U110" s="207">
        <f t="shared" si="21"/>
        <v>2</v>
      </c>
      <c r="V110" s="7">
        <v>1</v>
      </c>
      <c r="W110" s="7">
        <v>0</v>
      </c>
      <c r="X110" s="213">
        <v>0</v>
      </c>
      <c r="Y110" s="7">
        <v>0</v>
      </c>
      <c r="Z110" s="213"/>
      <c r="AA110" s="73">
        <v>0</v>
      </c>
      <c r="AB110" s="213"/>
      <c r="AC110" s="73">
        <v>1</v>
      </c>
      <c r="AD110" s="213"/>
      <c r="AE110" s="208">
        <f t="shared" si="14"/>
        <v>0</v>
      </c>
      <c r="AF110" s="76">
        <f t="shared" si="15"/>
        <v>0</v>
      </c>
      <c r="AG110" s="235" t="s">
        <v>1554</v>
      </c>
      <c r="AH110" s="214"/>
      <c r="AI110" s="214"/>
      <c r="AJ110" s="214"/>
      <c r="AK110" s="214"/>
      <c r="AL110" s="214"/>
      <c r="AM110" s="214"/>
      <c r="AN110" s="214"/>
    </row>
    <row r="111" spans="1:40" ht="120" x14ac:dyDescent="0.25">
      <c r="A111" s="7">
        <v>1164511</v>
      </c>
      <c r="B111" s="9" t="s">
        <v>149</v>
      </c>
      <c r="C111" s="129" t="s">
        <v>1556</v>
      </c>
      <c r="D111" s="73" t="s">
        <v>339</v>
      </c>
      <c r="E111" s="74" t="s">
        <v>340</v>
      </c>
      <c r="F111" s="7" t="s">
        <v>23</v>
      </c>
      <c r="G111" s="44" t="s">
        <v>272</v>
      </c>
      <c r="H111" s="44">
        <v>2</v>
      </c>
      <c r="I111" s="73" t="s">
        <v>341</v>
      </c>
      <c r="J111" s="73"/>
      <c r="K111" s="7">
        <v>6</v>
      </c>
      <c r="L111" s="7">
        <v>0</v>
      </c>
      <c r="M111" s="7">
        <v>0</v>
      </c>
      <c r="N111" s="105" t="str">
        <f t="shared" si="12"/>
        <v>NP</v>
      </c>
      <c r="O111" s="206" t="str">
        <f t="shared" si="13"/>
        <v>NP</v>
      </c>
      <c r="P111" s="7">
        <v>2</v>
      </c>
      <c r="Q111" s="7">
        <v>0</v>
      </c>
      <c r="R111" s="7">
        <v>0.25</v>
      </c>
      <c r="S111" s="7">
        <v>0</v>
      </c>
      <c r="T111" s="7">
        <v>0.25</v>
      </c>
      <c r="U111" s="207">
        <f t="shared" si="21"/>
        <v>0.5</v>
      </c>
      <c r="V111" s="7">
        <v>2</v>
      </c>
      <c r="W111" s="7">
        <v>0</v>
      </c>
      <c r="X111" s="213">
        <v>1</v>
      </c>
      <c r="Y111" s="73">
        <v>0</v>
      </c>
      <c r="Z111" s="213"/>
      <c r="AA111" s="73">
        <v>1</v>
      </c>
      <c r="AB111" s="213"/>
      <c r="AC111" s="73">
        <v>1</v>
      </c>
      <c r="AD111" s="213"/>
      <c r="AE111" s="208">
        <f t="shared" si="14"/>
        <v>1</v>
      </c>
      <c r="AF111" s="76">
        <f t="shared" si="15"/>
        <v>50</v>
      </c>
      <c r="AG111" s="236" t="s">
        <v>1558</v>
      </c>
      <c r="AH111" s="214"/>
      <c r="AI111" s="214"/>
      <c r="AJ111" s="214"/>
      <c r="AK111" s="214"/>
      <c r="AL111" s="214"/>
      <c r="AM111" s="214"/>
      <c r="AN111" s="214"/>
    </row>
    <row r="112" spans="1:40" ht="60" x14ac:dyDescent="0.25">
      <c r="A112" s="7">
        <v>1164512</v>
      </c>
      <c r="B112" s="9" t="s">
        <v>149</v>
      </c>
      <c r="C112" s="129" t="s">
        <v>1556</v>
      </c>
      <c r="D112" s="73" t="s">
        <v>342</v>
      </c>
      <c r="E112" s="74" t="s">
        <v>343</v>
      </c>
      <c r="F112" s="7" t="s">
        <v>23</v>
      </c>
      <c r="G112" s="44" t="s">
        <v>28</v>
      </c>
      <c r="H112" s="44">
        <v>2</v>
      </c>
      <c r="I112" s="73" t="s">
        <v>343</v>
      </c>
      <c r="J112" s="73"/>
      <c r="K112" s="7">
        <v>1</v>
      </c>
      <c r="L112" s="7">
        <v>0</v>
      </c>
      <c r="M112" s="7" t="s">
        <v>908</v>
      </c>
      <c r="N112" s="105" t="str">
        <f t="shared" si="12"/>
        <v>NP</v>
      </c>
      <c r="O112" s="206" t="str">
        <f t="shared" si="13"/>
        <v>NP</v>
      </c>
      <c r="P112" s="7">
        <v>0</v>
      </c>
      <c r="Q112" s="7">
        <v>0</v>
      </c>
      <c r="R112" s="7">
        <v>0</v>
      </c>
      <c r="S112" s="7">
        <v>0</v>
      </c>
      <c r="T112" s="7">
        <v>0</v>
      </c>
      <c r="U112" s="207">
        <f t="shared" si="21"/>
        <v>0</v>
      </c>
      <c r="V112" s="7">
        <v>0</v>
      </c>
      <c r="W112" s="7">
        <v>0</v>
      </c>
      <c r="X112" s="213">
        <v>0</v>
      </c>
      <c r="Y112" s="73">
        <v>0</v>
      </c>
      <c r="Z112" s="213"/>
      <c r="AA112" s="73">
        <v>0</v>
      </c>
      <c r="AB112" s="213"/>
      <c r="AC112" s="73">
        <v>0</v>
      </c>
      <c r="AD112" s="213"/>
      <c r="AE112" s="208">
        <f t="shared" si="14"/>
        <v>0</v>
      </c>
      <c r="AF112" s="76" t="str">
        <f t="shared" si="15"/>
        <v>NP</v>
      </c>
      <c r="AG112" s="236" t="s">
        <v>1559</v>
      </c>
      <c r="AH112" s="214"/>
      <c r="AI112" s="214"/>
      <c r="AJ112" s="214"/>
      <c r="AK112" s="214"/>
      <c r="AL112" s="214"/>
      <c r="AM112" s="214"/>
      <c r="AN112" s="214"/>
    </row>
    <row r="113" spans="1:40" ht="60" hidden="1" x14ac:dyDescent="0.25">
      <c r="A113" s="7">
        <v>1164550</v>
      </c>
      <c r="B113" s="9" t="s">
        <v>18</v>
      </c>
      <c r="C113" s="9"/>
      <c r="D113" s="73" t="s">
        <v>344</v>
      </c>
      <c r="E113" s="74" t="s">
        <v>345</v>
      </c>
      <c r="F113" s="7" t="s">
        <v>60</v>
      </c>
      <c r="G113" s="174" t="s">
        <v>24</v>
      </c>
      <c r="H113" s="174">
        <v>2</v>
      </c>
      <c r="I113" s="73" t="s">
        <v>346</v>
      </c>
      <c r="J113" s="73" t="s">
        <v>347</v>
      </c>
      <c r="K113" s="141">
        <v>60</v>
      </c>
      <c r="L113" s="37">
        <v>0.6</v>
      </c>
      <c r="M113" s="79">
        <v>0.6</v>
      </c>
      <c r="N113" s="105">
        <f t="shared" si="12"/>
        <v>100</v>
      </c>
      <c r="O113" s="138">
        <f t="shared" si="13"/>
        <v>100</v>
      </c>
      <c r="P113" s="141">
        <v>60</v>
      </c>
      <c r="Q113" s="144">
        <v>0</v>
      </c>
      <c r="R113" s="144">
        <v>0</v>
      </c>
      <c r="S113" s="7">
        <v>0</v>
      </c>
      <c r="T113" s="7">
        <v>0</v>
      </c>
      <c r="U113" s="139">
        <f t="shared" si="21"/>
        <v>0</v>
      </c>
      <c r="V113" s="2">
        <v>0.6</v>
      </c>
      <c r="W113" s="2">
        <v>0.6</v>
      </c>
      <c r="X113" s="216"/>
      <c r="Y113" s="2">
        <v>0.6</v>
      </c>
      <c r="Z113" s="216"/>
      <c r="AA113" s="2">
        <v>0.6</v>
      </c>
      <c r="AB113" s="216"/>
      <c r="AC113" s="2">
        <v>0.6</v>
      </c>
      <c r="AD113" s="216"/>
      <c r="AE113" s="211">
        <f>IF(ISBLANK(Z113),X113,IF(ISBLANK(AB113),Z113,IF(ISBLANK(AD113),AB113,AD113)))</f>
        <v>0</v>
      </c>
      <c r="AF113" s="76">
        <f t="shared" si="15"/>
        <v>0</v>
      </c>
      <c r="AG113" s="214"/>
      <c r="AH113" s="214"/>
      <c r="AI113" s="214"/>
      <c r="AJ113" s="214"/>
      <c r="AK113" s="214"/>
      <c r="AL113" s="214"/>
      <c r="AM113" s="214"/>
      <c r="AN113" s="214"/>
    </row>
    <row r="114" spans="1:40" ht="60" hidden="1" x14ac:dyDescent="0.25">
      <c r="A114" s="7">
        <v>1164549</v>
      </c>
      <c r="B114" s="9" t="s">
        <v>149</v>
      </c>
      <c r="C114" s="9" t="s">
        <v>754</v>
      </c>
      <c r="D114" s="73" t="s">
        <v>348</v>
      </c>
      <c r="E114" s="74" t="s">
        <v>1557</v>
      </c>
      <c r="F114" s="7" t="s">
        <v>23</v>
      </c>
      <c r="G114" s="44" t="s">
        <v>28</v>
      </c>
      <c r="H114" s="44">
        <v>2</v>
      </c>
      <c r="I114" s="74" t="s">
        <v>1557</v>
      </c>
      <c r="J114" s="73"/>
      <c r="K114" s="7">
        <v>4</v>
      </c>
      <c r="L114" s="7">
        <v>1</v>
      </c>
      <c r="M114" s="7">
        <v>1</v>
      </c>
      <c r="N114" s="105">
        <f t="shared" si="12"/>
        <v>100</v>
      </c>
      <c r="O114" s="206">
        <f t="shared" si="13"/>
        <v>100</v>
      </c>
      <c r="P114" s="7">
        <v>1</v>
      </c>
      <c r="Q114" s="7">
        <v>0</v>
      </c>
      <c r="R114" s="7">
        <v>2</v>
      </c>
      <c r="S114" s="7">
        <v>0</v>
      </c>
      <c r="T114" s="7">
        <v>0</v>
      </c>
      <c r="U114" s="207">
        <f t="shared" si="21"/>
        <v>2</v>
      </c>
      <c r="V114" s="7">
        <v>1</v>
      </c>
      <c r="W114" s="7">
        <v>0</v>
      </c>
      <c r="X114" s="213">
        <v>0</v>
      </c>
      <c r="Y114" s="73">
        <v>0</v>
      </c>
      <c r="Z114" s="213"/>
      <c r="AA114" s="73">
        <v>0</v>
      </c>
      <c r="AB114" s="213"/>
      <c r="AC114" s="73">
        <v>1</v>
      </c>
      <c r="AD114" s="213"/>
      <c r="AE114" s="208">
        <f t="shared" si="14"/>
        <v>0</v>
      </c>
      <c r="AF114" s="76">
        <f t="shared" si="15"/>
        <v>0</v>
      </c>
      <c r="AG114" s="213" t="s">
        <v>1555</v>
      </c>
      <c r="AH114" s="214"/>
      <c r="AI114" s="214"/>
      <c r="AJ114" s="214"/>
      <c r="AK114" s="214"/>
      <c r="AL114" s="214"/>
      <c r="AM114" s="214"/>
      <c r="AN114" s="214"/>
    </row>
    <row r="115" spans="1:40" ht="75" hidden="1" x14ac:dyDescent="0.25">
      <c r="A115" s="7">
        <v>1164491</v>
      </c>
      <c r="B115" s="9" t="s">
        <v>149</v>
      </c>
      <c r="C115" s="129" t="s">
        <v>1548</v>
      </c>
      <c r="D115" s="73" t="s">
        <v>350</v>
      </c>
      <c r="E115" s="74" t="s">
        <v>351</v>
      </c>
      <c r="F115" s="7" t="s">
        <v>23</v>
      </c>
      <c r="G115" s="173" t="s">
        <v>61</v>
      </c>
      <c r="H115" s="173">
        <v>1</v>
      </c>
      <c r="I115" s="73" t="s">
        <v>352</v>
      </c>
      <c r="J115" s="73"/>
      <c r="K115" s="7">
        <v>160</v>
      </c>
      <c r="L115" s="7">
        <v>100</v>
      </c>
      <c r="M115" s="7">
        <v>96</v>
      </c>
      <c r="N115" s="105">
        <f t="shared" si="12"/>
        <v>96</v>
      </c>
      <c r="O115" s="138">
        <f t="shared" si="13"/>
        <v>96</v>
      </c>
      <c r="P115" s="7">
        <v>120</v>
      </c>
      <c r="Q115" s="7">
        <v>0</v>
      </c>
      <c r="R115" s="7">
        <v>0</v>
      </c>
      <c r="S115" s="7">
        <v>0</v>
      </c>
      <c r="T115" s="7">
        <v>120</v>
      </c>
      <c r="U115" s="139">
        <f t="shared" si="21"/>
        <v>120</v>
      </c>
      <c r="V115" s="73">
        <v>140</v>
      </c>
      <c r="W115" s="73">
        <v>125</v>
      </c>
      <c r="X115" s="213"/>
      <c r="Y115" s="73">
        <v>130</v>
      </c>
      <c r="Z115" s="213"/>
      <c r="AA115" s="73">
        <v>135</v>
      </c>
      <c r="AB115" s="213"/>
      <c r="AC115" s="73">
        <v>140</v>
      </c>
      <c r="AD115" s="213"/>
      <c r="AE115" s="208">
        <f>IF(ISBLANK(Z115),X115,IF(ISBLANK(AB115),Z115,IF(ISBLANK(AD115),AB115,AD115)))</f>
        <v>0</v>
      </c>
      <c r="AF115" s="76">
        <f t="shared" si="15"/>
        <v>0</v>
      </c>
      <c r="AG115" s="214"/>
      <c r="AH115" s="214"/>
      <c r="AI115" s="214"/>
      <c r="AJ115" s="214"/>
      <c r="AK115" s="214"/>
      <c r="AL115" s="214"/>
      <c r="AM115" s="214"/>
      <c r="AN115" s="214"/>
    </row>
    <row r="116" spans="1:40" ht="75" hidden="1" x14ac:dyDescent="0.25">
      <c r="A116" s="7">
        <v>1164492</v>
      </c>
      <c r="B116" s="9" t="s">
        <v>149</v>
      </c>
      <c r="C116" s="129" t="s">
        <v>1548</v>
      </c>
      <c r="D116" s="73" t="s">
        <v>353</v>
      </c>
      <c r="E116" s="74" t="s">
        <v>354</v>
      </c>
      <c r="F116" s="7" t="s">
        <v>23</v>
      </c>
      <c r="G116" s="44" t="s">
        <v>28</v>
      </c>
      <c r="H116" s="44">
        <v>2</v>
      </c>
      <c r="I116" s="73" t="s">
        <v>355</v>
      </c>
      <c r="J116" s="73"/>
      <c r="K116" s="7">
        <v>4</v>
      </c>
      <c r="L116" s="7">
        <v>1</v>
      </c>
      <c r="M116" s="7">
        <v>0</v>
      </c>
      <c r="N116" s="105">
        <f t="shared" si="12"/>
        <v>0</v>
      </c>
      <c r="O116" s="206">
        <f t="shared" si="13"/>
        <v>0</v>
      </c>
      <c r="P116" s="7">
        <v>1</v>
      </c>
      <c r="Q116" s="7">
        <v>0</v>
      </c>
      <c r="R116" s="7">
        <v>0</v>
      </c>
      <c r="S116" s="7">
        <v>0</v>
      </c>
      <c r="T116" s="7">
        <v>1</v>
      </c>
      <c r="U116" s="207">
        <f t="shared" si="21"/>
        <v>1</v>
      </c>
      <c r="V116" s="7">
        <v>1</v>
      </c>
      <c r="W116" s="7">
        <v>0</v>
      </c>
      <c r="X116" s="213"/>
      <c r="Y116" s="73">
        <v>0</v>
      </c>
      <c r="Z116" s="213"/>
      <c r="AA116" s="73">
        <v>0</v>
      </c>
      <c r="AB116" s="213"/>
      <c r="AC116" s="73">
        <v>1</v>
      </c>
      <c r="AD116" s="213"/>
      <c r="AE116" s="208">
        <f t="shared" si="14"/>
        <v>0</v>
      </c>
      <c r="AF116" s="76">
        <f t="shared" si="15"/>
        <v>0</v>
      </c>
      <c r="AG116" s="214"/>
      <c r="AH116" s="214"/>
      <c r="AI116" s="214"/>
      <c r="AJ116" s="214"/>
      <c r="AK116" s="214"/>
      <c r="AL116" s="214"/>
      <c r="AM116" s="214"/>
      <c r="AN116" s="214"/>
    </row>
    <row r="117" spans="1:40" ht="75" hidden="1" x14ac:dyDescent="0.25">
      <c r="A117" s="7">
        <v>1164493</v>
      </c>
      <c r="B117" s="9" t="s">
        <v>149</v>
      </c>
      <c r="C117" s="129" t="s">
        <v>1549</v>
      </c>
      <c r="D117" s="73" t="s">
        <v>1160</v>
      </c>
      <c r="E117" s="74" t="s">
        <v>1478</v>
      </c>
      <c r="F117" s="7" t="s">
        <v>23</v>
      </c>
      <c r="G117" s="44" t="s">
        <v>28</v>
      </c>
      <c r="H117" s="44">
        <v>2</v>
      </c>
      <c r="I117" s="73" t="s">
        <v>357</v>
      </c>
      <c r="J117" s="73"/>
      <c r="K117" s="7">
        <v>1200</v>
      </c>
      <c r="L117" s="7">
        <v>300</v>
      </c>
      <c r="M117" s="7">
        <v>84</v>
      </c>
      <c r="N117" s="105">
        <f t="shared" si="12"/>
        <v>28.000000000000004</v>
      </c>
      <c r="O117" s="206">
        <f t="shared" si="13"/>
        <v>28.000000000000004</v>
      </c>
      <c r="P117" s="7">
        <v>300</v>
      </c>
      <c r="Q117" s="7">
        <v>0</v>
      </c>
      <c r="R117" s="7">
        <v>0</v>
      </c>
      <c r="S117" s="7">
        <v>0</v>
      </c>
      <c r="T117" s="7">
        <v>300</v>
      </c>
      <c r="U117" s="207">
        <f t="shared" si="21"/>
        <v>300</v>
      </c>
      <c r="V117" s="7">
        <v>300</v>
      </c>
      <c r="W117" s="73">
        <f>V117/4</f>
        <v>75</v>
      </c>
      <c r="X117" s="213"/>
      <c r="Y117" s="73">
        <f>V117/4</f>
        <v>75</v>
      </c>
      <c r="Z117" s="213"/>
      <c r="AA117" s="73">
        <f>V117/4</f>
        <v>75</v>
      </c>
      <c r="AB117" s="213"/>
      <c r="AC117" s="73">
        <f>V117/4</f>
        <v>75</v>
      </c>
      <c r="AD117" s="213"/>
      <c r="AE117" s="208">
        <f t="shared" si="14"/>
        <v>0</v>
      </c>
      <c r="AF117" s="76">
        <f t="shared" si="15"/>
        <v>0</v>
      </c>
      <c r="AG117" s="214"/>
      <c r="AH117" s="214"/>
      <c r="AI117" s="214"/>
      <c r="AJ117" s="214"/>
      <c r="AK117" s="214"/>
      <c r="AL117" s="214"/>
      <c r="AM117" s="214"/>
      <c r="AN117" s="214"/>
    </row>
    <row r="118" spans="1:40" ht="90" hidden="1" x14ac:dyDescent="0.25">
      <c r="A118" s="7">
        <v>1164494</v>
      </c>
      <c r="B118" s="9" t="s">
        <v>149</v>
      </c>
      <c r="C118" s="129" t="s">
        <v>1550</v>
      </c>
      <c r="D118" s="73" t="s">
        <v>358</v>
      </c>
      <c r="E118" s="74" t="s">
        <v>359</v>
      </c>
      <c r="F118" s="7" t="s">
        <v>23</v>
      </c>
      <c r="G118" s="44" t="s">
        <v>28</v>
      </c>
      <c r="H118" s="44">
        <v>2</v>
      </c>
      <c r="I118" s="73" t="s">
        <v>360</v>
      </c>
      <c r="J118" s="73"/>
      <c r="K118" s="7">
        <v>3</v>
      </c>
      <c r="L118" s="7">
        <v>0</v>
      </c>
      <c r="M118" s="7">
        <v>0</v>
      </c>
      <c r="N118" s="105" t="str">
        <f t="shared" si="12"/>
        <v>NP</v>
      </c>
      <c r="O118" s="206" t="str">
        <f t="shared" si="13"/>
        <v>NP</v>
      </c>
      <c r="P118" s="7">
        <v>1</v>
      </c>
      <c r="Q118" s="7">
        <v>0</v>
      </c>
      <c r="R118" s="7">
        <v>0</v>
      </c>
      <c r="S118" s="7">
        <v>0</v>
      </c>
      <c r="T118" s="7">
        <v>1</v>
      </c>
      <c r="U118" s="207">
        <f t="shared" si="21"/>
        <v>1</v>
      </c>
      <c r="V118" s="7">
        <v>1</v>
      </c>
      <c r="W118" s="7">
        <v>0</v>
      </c>
      <c r="X118" s="213"/>
      <c r="Y118" s="73">
        <v>0</v>
      </c>
      <c r="Z118" s="213"/>
      <c r="AA118" s="73">
        <v>0</v>
      </c>
      <c r="AB118" s="213"/>
      <c r="AC118" s="73">
        <v>1</v>
      </c>
      <c r="AD118" s="213"/>
      <c r="AE118" s="208">
        <f t="shared" si="14"/>
        <v>0</v>
      </c>
      <c r="AF118" s="76">
        <f t="shared" si="15"/>
        <v>0</v>
      </c>
      <c r="AG118" s="214"/>
      <c r="AH118" s="214"/>
      <c r="AI118" s="214"/>
      <c r="AJ118" s="214"/>
      <c r="AK118" s="214"/>
      <c r="AL118" s="214"/>
      <c r="AM118" s="214"/>
      <c r="AN118" s="214"/>
    </row>
    <row r="119" spans="1:40" ht="120" hidden="1" x14ac:dyDescent="0.25">
      <c r="A119" s="7">
        <v>1164495</v>
      </c>
      <c r="B119" s="9" t="s">
        <v>149</v>
      </c>
      <c r="C119" s="129" t="s">
        <v>1550</v>
      </c>
      <c r="D119" s="73" t="s">
        <v>361</v>
      </c>
      <c r="E119" s="74" t="s">
        <v>362</v>
      </c>
      <c r="F119" s="7" t="s">
        <v>23</v>
      </c>
      <c r="G119" s="174" t="s">
        <v>24</v>
      </c>
      <c r="H119" s="174">
        <v>2</v>
      </c>
      <c r="I119" s="73" t="s">
        <v>362</v>
      </c>
      <c r="J119" s="73"/>
      <c r="K119" s="7">
        <v>4</v>
      </c>
      <c r="L119" s="7">
        <v>4</v>
      </c>
      <c r="M119" s="7">
        <v>1</v>
      </c>
      <c r="N119" s="105">
        <f t="shared" si="12"/>
        <v>25</v>
      </c>
      <c r="O119" s="138">
        <f t="shared" si="13"/>
        <v>25</v>
      </c>
      <c r="P119" s="7">
        <v>4</v>
      </c>
      <c r="Q119" s="7">
        <v>0</v>
      </c>
      <c r="R119" s="7">
        <v>0</v>
      </c>
      <c r="S119" s="7">
        <v>0</v>
      </c>
      <c r="T119" s="7">
        <v>3</v>
      </c>
      <c r="U119" s="139">
        <f t="shared" si="21"/>
        <v>3</v>
      </c>
      <c r="V119" s="73">
        <v>4</v>
      </c>
      <c r="W119" s="73">
        <v>4</v>
      </c>
      <c r="X119" s="213"/>
      <c r="Y119" s="73">
        <v>4</v>
      </c>
      <c r="Z119" s="213"/>
      <c r="AA119" s="73">
        <v>4</v>
      </c>
      <c r="AB119" s="213"/>
      <c r="AC119" s="73">
        <v>4</v>
      </c>
      <c r="AD119" s="213"/>
      <c r="AE119" s="208">
        <f>IF(ISBLANK(Z119),X119,IF(ISBLANK(AB119),Z119,IF(ISBLANK(AD119),AB119,AD119)))</f>
        <v>0</v>
      </c>
      <c r="AF119" s="76">
        <f t="shared" si="15"/>
        <v>0</v>
      </c>
      <c r="AG119" s="214"/>
      <c r="AH119" s="214"/>
      <c r="AI119" s="214"/>
      <c r="AJ119" s="214"/>
      <c r="AK119" s="214"/>
      <c r="AL119" s="214"/>
      <c r="AM119" s="214"/>
      <c r="AN119" s="214"/>
    </row>
    <row r="120" spans="1:40" ht="75" hidden="1" x14ac:dyDescent="0.25">
      <c r="A120" s="7">
        <v>1164493</v>
      </c>
      <c r="B120" s="9" t="s">
        <v>149</v>
      </c>
      <c r="C120" s="129" t="s">
        <v>1551</v>
      </c>
      <c r="D120" s="74" t="s">
        <v>363</v>
      </c>
      <c r="E120" s="74" t="s">
        <v>1477</v>
      </c>
      <c r="F120" s="13" t="s">
        <v>23</v>
      </c>
      <c r="G120" s="44" t="s">
        <v>28</v>
      </c>
      <c r="H120" s="44">
        <v>2</v>
      </c>
      <c r="I120" s="74" t="s">
        <v>357</v>
      </c>
      <c r="J120" s="74"/>
      <c r="K120" s="13">
        <v>1200</v>
      </c>
      <c r="L120" s="13">
        <v>300</v>
      </c>
      <c r="M120" s="7">
        <v>84</v>
      </c>
      <c r="N120" s="105">
        <f t="shared" si="12"/>
        <v>28.000000000000004</v>
      </c>
      <c r="O120" s="206">
        <f t="shared" si="13"/>
        <v>28.000000000000004</v>
      </c>
      <c r="P120" s="13">
        <v>300</v>
      </c>
      <c r="Q120" s="7">
        <v>0</v>
      </c>
      <c r="R120" s="7">
        <v>0</v>
      </c>
      <c r="S120" s="7">
        <v>0</v>
      </c>
      <c r="T120" s="7">
        <v>300</v>
      </c>
      <c r="U120" s="207">
        <f t="shared" si="21"/>
        <v>300</v>
      </c>
      <c r="V120" s="13">
        <v>300</v>
      </c>
      <c r="W120" s="73">
        <f>V120/4</f>
        <v>75</v>
      </c>
      <c r="X120" s="213"/>
      <c r="Y120" s="73">
        <f>V120/4</f>
        <v>75</v>
      </c>
      <c r="Z120" s="213"/>
      <c r="AA120" s="73">
        <f>V120/4</f>
        <v>75</v>
      </c>
      <c r="AB120" s="213"/>
      <c r="AC120" s="73">
        <f>V120/4</f>
        <v>75</v>
      </c>
      <c r="AD120" s="213"/>
      <c r="AE120" s="208">
        <f t="shared" si="14"/>
        <v>0</v>
      </c>
      <c r="AF120" s="76">
        <f t="shared" si="15"/>
        <v>0</v>
      </c>
      <c r="AG120" s="214"/>
      <c r="AH120" s="214"/>
      <c r="AI120" s="214"/>
      <c r="AJ120" s="214"/>
      <c r="AK120" s="214"/>
      <c r="AL120" s="214"/>
      <c r="AM120" s="214"/>
      <c r="AN120" s="214"/>
    </row>
    <row r="121" spans="1:40" ht="60" hidden="1" x14ac:dyDescent="0.25">
      <c r="A121" s="7">
        <v>1164506</v>
      </c>
      <c r="B121" s="9" t="s">
        <v>364</v>
      </c>
      <c r="C121" s="9"/>
      <c r="D121" s="73" t="s">
        <v>367</v>
      </c>
      <c r="E121" s="74" t="s">
        <v>663</v>
      </c>
      <c r="F121" s="7" t="s">
        <v>23</v>
      </c>
      <c r="G121" s="174" t="s">
        <v>24</v>
      </c>
      <c r="H121" s="174">
        <v>2</v>
      </c>
      <c r="I121" s="73" t="s">
        <v>368</v>
      </c>
      <c r="J121" s="73"/>
      <c r="K121" s="7">
        <v>3</v>
      </c>
      <c r="L121" s="7">
        <v>3</v>
      </c>
      <c r="M121" s="7">
        <v>3</v>
      </c>
      <c r="N121" s="105">
        <f t="shared" si="12"/>
        <v>100</v>
      </c>
      <c r="O121" s="138">
        <f t="shared" si="13"/>
        <v>100</v>
      </c>
      <c r="P121" s="7">
        <v>3</v>
      </c>
      <c r="Q121" s="7">
        <v>2</v>
      </c>
      <c r="R121" s="7">
        <v>3</v>
      </c>
      <c r="S121" s="7">
        <v>2</v>
      </c>
      <c r="T121" s="7">
        <v>2</v>
      </c>
      <c r="U121" s="139">
        <f t="shared" si="21"/>
        <v>9</v>
      </c>
      <c r="V121" s="73">
        <v>3</v>
      </c>
      <c r="W121" s="73">
        <v>3</v>
      </c>
      <c r="X121" s="213"/>
      <c r="Y121" s="73">
        <v>3</v>
      </c>
      <c r="Z121" s="213"/>
      <c r="AA121" s="73">
        <v>3</v>
      </c>
      <c r="AB121" s="213"/>
      <c r="AC121" s="73">
        <v>3</v>
      </c>
      <c r="AD121" s="213"/>
      <c r="AE121" s="208">
        <f t="shared" ref="AE121:AE127" si="22">IF(ISBLANK(Z121),X121,IF(ISBLANK(AB121),Z121,IF(ISBLANK(AD121),AB121,AD121)))</f>
        <v>0</v>
      </c>
      <c r="AF121" s="76">
        <f t="shared" si="15"/>
        <v>0</v>
      </c>
      <c r="AG121" s="214"/>
      <c r="AH121" s="214"/>
      <c r="AI121" s="214"/>
      <c r="AJ121" s="214"/>
      <c r="AK121" s="214"/>
      <c r="AL121" s="214"/>
      <c r="AM121" s="214"/>
      <c r="AN121" s="214"/>
    </row>
    <row r="122" spans="1:40" ht="105" hidden="1" x14ac:dyDescent="0.25">
      <c r="A122" s="7">
        <v>1164498</v>
      </c>
      <c r="B122" s="9" t="s">
        <v>364</v>
      </c>
      <c r="C122" s="9"/>
      <c r="D122" s="74" t="s">
        <v>369</v>
      </c>
      <c r="E122" s="74" t="s">
        <v>370</v>
      </c>
      <c r="F122" s="13" t="s">
        <v>23</v>
      </c>
      <c r="G122" s="173" t="s">
        <v>61</v>
      </c>
      <c r="H122" s="173">
        <v>1</v>
      </c>
      <c r="I122" s="74" t="s">
        <v>371</v>
      </c>
      <c r="J122" s="74"/>
      <c r="K122" s="13">
        <v>12</v>
      </c>
      <c r="L122" s="13">
        <v>3</v>
      </c>
      <c r="M122" s="7">
        <v>1</v>
      </c>
      <c r="N122" s="105">
        <f t="shared" si="12"/>
        <v>33.333333333333329</v>
      </c>
      <c r="O122" s="138">
        <f t="shared" si="13"/>
        <v>33.333333333333329</v>
      </c>
      <c r="P122" s="13">
        <v>6</v>
      </c>
      <c r="Q122" s="7">
        <v>0</v>
      </c>
      <c r="R122" s="7">
        <v>1</v>
      </c>
      <c r="S122" s="7">
        <v>1</v>
      </c>
      <c r="T122" s="7">
        <v>1</v>
      </c>
      <c r="U122" s="139">
        <f t="shared" si="21"/>
        <v>3</v>
      </c>
      <c r="V122" s="74">
        <v>9</v>
      </c>
      <c r="W122" s="74">
        <v>6</v>
      </c>
      <c r="X122" s="213"/>
      <c r="Y122" s="74">
        <v>7</v>
      </c>
      <c r="Z122" s="213"/>
      <c r="AA122" s="74">
        <v>8</v>
      </c>
      <c r="AB122" s="213"/>
      <c r="AC122" s="74">
        <v>9</v>
      </c>
      <c r="AD122" s="213"/>
      <c r="AE122" s="208">
        <f t="shared" si="22"/>
        <v>0</v>
      </c>
      <c r="AF122" s="76">
        <f t="shared" si="15"/>
        <v>0</v>
      </c>
      <c r="AG122" s="214"/>
      <c r="AH122" s="214"/>
      <c r="AI122" s="214"/>
      <c r="AJ122" s="214"/>
      <c r="AK122" s="214"/>
      <c r="AL122" s="214"/>
      <c r="AM122" s="214"/>
      <c r="AN122" s="214"/>
    </row>
    <row r="123" spans="1:40" ht="180" hidden="1" x14ac:dyDescent="0.25">
      <c r="A123" s="7">
        <v>1164499</v>
      </c>
      <c r="B123" s="9" t="s">
        <v>364</v>
      </c>
      <c r="C123" s="9"/>
      <c r="D123" s="73" t="s">
        <v>372</v>
      </c>
      <c r="E123" s="74" t="s">
        <v>850</v>
      </c>
      <c r="F123" s="7" t="s">
        <v>23</v>
      </c>
      <c r="G123" s="174" t="s">
        <v>24</v>
      </c>
      <c r="H123" s="174">
        <v>2</v>
      </c>
      <c r="I123" s="73" t="s">
        <v>373</v>
      </c>
      <c r="J123" s="73"/>
      <c r="K123" s="7">
        <v>1</v>
      </c>
      <c r="L123" s="7">
        <v>1</v>
      </c>
      <c r="M123" s="7">
        <v>1</v>
      </c>
      <c r="N123" s="105">
        <f t="shared" si="12"/>
        <v>100</v>
      </c>
      <c r="O123" s="138">
        <f t="shared" si="13"/>
        <v>100</v>
      </c>
      <c r="P123" s="7">
        <v>1</v>
      </c>
      <c r="Q123" s="7">
        <v>1</v>
      </c>
      <c r="R123" s="7">
        <v>1</v>
      </c>
      <c r="S123" s="7">
        <v>1</v>
      </c>
      <c r="T123" s="7">
        <v>1</v>
      </c>
      <c r="U123" s="139">
        <f t="shared" si="21"/>
        <v>4</v>
      </c>
      <c r="V123" s="73">
        <v>1</v>
      </c>
      <c r="W123" s="73">
        <v>1</v>
      </c>
      <c r="X123" s="213"/>
      <c r="Y123" s="73">
        <v>1</v>
      </c>
      <c r="Z123" s="213"/>
      <c r="AA123" s="73">
        <v>1</v>
      </c>
      <c r="AB123" s="213"/>
      <c r="AC123" s="73">
        <v>1</v>
      </c>
      <c r="AD123" s="213"/>
      <c r="AE123" s="208">
        <f t="shared" si="22"/>
        <v>0</v>
      </c>
      <c r="AF123" s="76">
        <f t="shared" si="15"/>
        <v>0</v>
      </c>
      <c r="AG123" s="214"/>
      <c r="AH123" s="214"/>
      <c r="AI123" s="214"/>
      <c r="AJ123" s="214"/>
      <c r="AK123" s="214"/>
      <c r="AL123" s="214"/>
      <c r="AM123" s="214"/>
      <c r="AN123" s="214"/>
    </row>
    <row r="124" spans="1:40" ht="120" hidden="1" x14ac:dyDescent="0.25">
      <c r="A124" s="7">
        <v>1164500</v>
      </c>
      <c r="B124" s="9" t="s">
        <v>364</v>
      </c>
      <c r="C124" s="9"/>
      <c r="D124" s="73" t="s">
        <v>372</v>
      </c>
      <c r="E124" s="74" t="s">
        <v>669</v>
      </c>
      <c r="F124" s="7" t="s">
        <v>23</v>
      </c>
      <c r="G124" s="174" t="s">
        <v>24</v>
      </c>
      <c r="H124" s="174">
        <v>2</v>
      </c>
      <c r="I124" s="73" t="s">
        <v>374</v>
      </c>
      <c r="J124" s="73"/>
      <c r="K124" s="7">
        <v>1</v>
      </c>
      <c r="L124" s="7">
        <v>1</v>
      </c>
      <c r="M124" s="7">
        <v>1</v>
      </c>
      <c r="N124" s="105">
        <f t="shared" si="12"/>
        <v>100</v>
      </c>
      <c r="O124" s="138">
        <f t="shared" si="13"/>
        <v>100</v>
      </c>
      <c r="P124" s="7">
        <v>1</v>
      </c>
      <c r="Q124" s="7">
        <v>0</v>
      </c>
      <c r="R124" s="7">
        <v>0</v>
      </c>
      <c r="S124" s="7">
        <v>0</v>
      </c>
      <c r="T124" s="7">
        <v>0</v>
      </c>
      <c r="U124" s="139">
        <f t="shared" si="21"/>
        <v>0</v>
      </c>
      <c r="V124" s="73">
        <v>1</v>
      </c>
      <c r="W124" s="73">
        <v>1</v>
      </c>
      <c r="X124" s="213"/>
      <c r="Y124" s="73">
        <v>1</v>
      </c>
      <c r="Z124" s="213"/>
      <c r="AA124" s="73">
        <v>1</v>
      </c>
      <c r="AB124" s="213"/>
      <c r="AC124" s="73">
        <v>1</v>
      </c>
      <c r="AD124" s="213"/>
      <c r="AE124" s="208">
        <f t="shared" si="22"/>
        <v>0</v>
      </c>
      <c r="AF124" s="76">
        <f t="shared" si="15"/>
        <v>0</v>
      </c>
      <c r="AG124" s="214"/>
      <c r="AH124" s="214"/>
      <c r="AI124" s="214"/>
      <c r="AJ124" s="214"/>
      <c r="AK124" s="214"/>
      <c r="AL124" s="214"/>
      <c r="AM124" s="214"/>
      <c r="AN124" s="214"/>
    </row>
    <row r="125" spans="1:40" ht="45" hidden="1" x14ac:dyDescent="0.25">
      <c r="A125" s="7">
        <v>1164501</v>
      </c>
      <c r="B125" s="9" t="s">
        <v>364</v>
      </c>
      <c r="C125" s="9"/>
      <c r="D125" s="73" t="s">
        <v>375</v>
      </c>
      <c r="E125" s="74" t="s">
        <v>376</v>
      </c>
      <c r="F125" s="7" t="s">
        <v>23</v>
      </c>
      <c r="G125" s="174" t="s">
        <v>24</v>
      </c>
      <c r="H125" s="174">
        <v>2</v>
      </c>
      <c r="I125" s="73" t="s">
        <v>377</v>
      </c>
      <c r="J125" s="73"/>
      <c r="K125" s="7">
        <v>1</v>
      </c>
      <c r="L125" s="7">
        <v>1</v>
      </c>
      <c r="M125" s="7">
        <v>1</v>
      </c>
      <c r="N125" s="105">
        <f t="shared" si="12"/>
        <v>100</v>
      </c>
      <c r="O125" s="138">
        <f t="shared" si="13"/>
        <v>100</v>
      </c>
      <c r="P125" s="7">
        <v>1</v>
      </c>
      <c r="Q125" s="7">
        <v>1</v>
      </c>
      <c r="R125" s="7">
        <v>1</v>
      </c>
      <c r="S125" s="7">
        <v>1</v>
      </c>
      <c r="T125" s="7">
        <v>1</v>
      </c>
      <c r="U125" s="139">
        <f t="shared" si="21"/>
        <v>4</v>
      </c>
      <c r="V125" s="73">
        <v>1</v>
      </c>
      <c r="W125" s="73">
        <v>1</v>
      </c>
      <c r="X125" s="213"/>
      <c r="Y125" s="73">
        <v>1</v>
      </c>
      <c r="Z125" s="213"/>
      <c r="AA125" s="73">
        <v>1</v>
      </c>
      <c r="AB125" s="213"/>
      <c r="AC125" s="73">
        <v>1</v>
      </c>
      <c r="AD125" s="213"/>
      <c r="AE125" s="208">
        <f t="shared" si="22"/>
        <v>0</v>
      </c>
      <c r="AF125" s="76">
        <f t="shared" si="15"/>
        <v>0</v>
      </c>
      <c r="AG125" s="214"/>
      <c r="AH125" s="214"/>
      <c r="AI125" s="214"/>
      <c r="AJ125" s="214"/>
      <c r="AK125" s="214"/>
      <c r="AL125" s="214"/>
      <c r="AM125" s="214"/>
      <c r="AN125" s="214"/>
    </row>
    <row r="126" spans="1:40" ht="60" hidden="1" x14ac:dyDescent="0.25">
      <c r="A126" s="7">
        <v>1164502</v>
      </c>
      <c r="B126" s="9" t="s">
        <v>364</v>
      </c>
      <c r="C126" s="9"/>
      <c r="D126" s="73" t="s">
        <v>375</v>
      </c>
      <c r="E126" s="74" t="s">
        <v>851</v>
      </c>
      <c r="F126" s="7" t="s">
        <v>23</v>
      </c>
      <c r="G126" s="174" t="s">
        <v>24</v>
      </c>
      <c r="H126" s="174">
        <v>2</v>
      </c>
      <c r="I126" s="73" t="s">
        <v>378</v>
      </c>
      <c r="J126" s="73"/>
      <c r="K126" s="7">
        <v>1</v>
      </c>
      <c r="L126" s="7">
        <v>1</v>
      </c>
      <c r="M126" s="7">
        <v>1</v>
      </c>
      <c r="N126" s="105">
        <f t="shared" si="12"/>
        <v>100</v>
      </c>
      <c r="O126" s="138">
        <f t="shared" si="13"/>
        <v>100</v>
      </c>
      <c r="P126" s="7">
        <v>1</v>
      </c>
      <c r="Q126" s="7">
        <v>0.25</v>
      </c>
      <c r="R126" s="7">
        <v>0.25</v>
      </c>
      <c r="S126" s="7">
        <v>0.25</v>
      </c>
      <c r="T126" s="7">
        <v>1</v>
      </c>
      <c r="U126" s="139">
        <f t="shared" si="21"/>
        <v>1.75</v>
      </c>
      <c r="V126" s="73">
        <v>1</v>
      </c>
      <c r="W126" s="73">
        <v>1</v>
      </c>
      <c r="X126" s="213"/>
      <c r="Y126" s="73">
        <v>1</v>
      </c>
      <c r="Z126" s="213"/>
      <c r="AA126" s="73">
        <v>1</v>
      </c>
      <c r="AB126" s="213"/>
      <c r="AC126" s="73">
        <v>1</v>
      </c>
      <c r="AD126" s="213"/>
      <c r="AE126" s="208">
        <f t="shared" si="22"/>
        <v>0</v>
      </c>
      <c r="AF126" s="76">
        <f t="shared" si="15"/>
        <v>0</v>
      </c>
      <c r="AG126" s="214"/>
      <c r="AH126" s="214"/>
      <c r="AI126" s="214"/>
      <c r="AJ126" s="214"/>
      <c r="AK126" s="214"/>
      <c r="AL126" s="214"/>
      <c r="AM126" s="214"/>
      <c r="AN126" s="214"/>
    </row>
    <row r="127" spans="1:40" ht="60" hidden="1" x14ac:dyDescent="0.25">
      <c r="A127" s="7">
        <v>1164503</v>
      </c>
      <c r="B127" s="9" t="s">
        <v>364</v>
      </c>
      <c r="C127" s="9"/>
      <c r="D127" s="73" t="s">
        <v>379</v>
      </c>
      <c r="E127" s="74" t="s">
        <v>675</v>
      </c>
      <c r="F127" s="7" t="s">
        <v>23</v>
      </c>
      <c r="G127" s="174" t="s">
        <v>24</v>
      </c>
      <c r="H127" s="174">
        <v>2</v>
      </c>
      <c r="I127" s="73" t="s">
        <v>380</v>
      </c>
      <c r="J127" s="73"/>
      <c r="K127" s="7">
        <v>5</v>
      </c>
      <c r="L127" s="7">
        <v>5</v>
      </c>
      <c r="M127" s="7">
        <v>5</v>
      </c>
      <c r="N127" s="105">
        <f t="shared" si="12"/>
        <v>100</v>
      </c>
      <c r="O127" s="138">
        <f t="shared" si="13"/>
        <v>100</v>
      </c>
      <c r="P127" s="7">
        <v>5</v>
      </c>
      <c r="Q127" s="7">
        <v>5</v>
      </c>
      <c r="R127" s="7">
        <v>3</v>
      </c>
      <c r="S127" s="7">
        <v>3</v>
      </c>
      <c r="T127" s="7">
        <v>4</v>
      </c>
      <c r="U127" s="139">
        <f t="shared" si="21"/>
        <v>15</v>
      </c>
      <c r="V127" s="73">
        <v>5</v>
      </c>
      <c r="W127" s="73">
        <v>5</v>
      </c>
      <c r="X127" s="213"/>
      <c r="Y127" s="73">
        <v>5</v>
      </c>
      <c r="Z127" s="213"/>
      <c r="AA127" s="73">
        <v>5</v>
      </c>
      <c r="AB127" s="213"/>
      <c r="AC127" s="73">
        <v>5</v>
      </c>
      <c r="AD127" s="213"/>
      <c r="AE127" s="208">
        <f t="shared" si="22"/>
        <v>0</v>
      </c>
      <c r="AF127" s="76">
        <f t="shared" si="15"/>
        <v>0</v>
      </c>
      <c r="AG127" s="214"/>
      <c r="AH127" s="214"/>
      <c r="AI127" s="214"/>
      <c r="AJ127" s="214"/>
      <c r="AK127" s="214"/>
      <c r="AL127" s="214"/>
      <c r="AM127" s="214"/>
      <c r="AN127" s="214"/>
    </row>
    <row r="128" spans="1:40" ht="105" hidden="1" x14ac:dyDescent="0.25">
      <c r="A128" s="7">
        <v>1164504</v>
      </c>
      <c r="B128" s="9" t="s">
        <v>364</v>
      </c>
      <c r="C128" s="9"/>
      <c r="D128" s="73" t="s">
        <v>379</v>
      </c>
      <c r="E128" s="74" t="s">
        <v>678</v>
      </c>
      <c r="F128" s="7" t="s">
        <v>23</v>
      </c>
      <c r="G128" s="44" t="s">
        <v>28</v>
      </c>
      <c r="H128" s="44">
        <v>2</v>
      </c>
      <c r="I128" s="73" t="s">
        <v>381</v>
      </c>
      <c r="J128" s="73"/>
      <c r="K128" s="7">
        <v>5</v>
      </c>
      <c r="L128" s="7">
        <v>2</v>
      </c>
      <c r="M128" s="7">
        <v>1</v>
      </c>
      <c r="N128" s="105">
        <f t="shared" si="12"/>
        <v>50</v>
      </c>
      <c r="O128" s="138">
        <f t="shared" si="13"/>
        <v>50</v>
      </c>
      <c r="P128" s="7">
        <v>2</v>
      </c>
      <c r="Q128" s="7">
        <v>0</v>
      </c>
      <c r="R128" s="7">
        <v>1</v>
      </c>
      <c r="S128" s="7">
        <v>1</v>
      </c>
      <c r="T128" s="7">
        <v>2</v>
      </c>
      <c r="U128" s="139">
        <f t="shared" si="21"/>
        <v>4</v>
      </c>
      <c r="V128" s="73">
        <v>1</v>
      </c>
      <c r="W128" s="73">
        <v>0</v>
      </c>
      <c r="X128" s="213"/>
      <c r="Y128" s="73">
        <v>0</v>
      </c>
      <c r="Z128" s="213"/>
      <c r="AA128" s="73">
        <v>0</v>
      </c>
      <c r="AB128" s="213"/>
      <c r="AC128" s="73">
        <v>1</v>
      </c>
      <c r="AD128" s="213"/>
      <c r="AE128" s="208">
        <f t="shared" si="14"/>
        <v>0</v>
      </c>
      <c r="AF128" s="76">
        <f t="shared" si="15"/>
        <v>0</v>
      </c>
      <c r="AG128" s="214"/>
      <c r="AH128" s="214"/>
      <c r="AI128" s="214"/>
      <c r="AJ128" s="214"/>
      <c r="AK128" s="214"/>
      <c r="AL128" s="214"/>
      <c r="AM128" s="214"/>
      <c r="AN128" s="214"/>
    </row>
    <row r="129" spans="1:40" ht="60" hidden="1" x14ac:dyDescent="0.25">
      <c r="A129" s="7">
        <v>1164513</v>
      </c>
      <c r="B129" s="9" t="s">
        <v>149</v>
      </c>
      <c r="C129" s="9" t="s">
        <v>788</v>
      </c>
      <c r="D129" s="73" t="s">
        <v>384</v>
      </c>
      <c r="E129" s="74" t="s">
        <v>385</v>
      </c>
      <c r="F129" s="7" t="s">
        <v>23</v>
      </c>
      <c r="G129" s="44" t="s">
        <v>28</v>
      </c>
      <c r="H129" s="44">
        <v>2</v>
      </c>
      <c r="I129" s="73" t="s">
        <v>385</v>
      </c>
      <c r="J129" s="73"/>
      <c r="K129" s="7">
        <v>2</v>
      </c>
      <c r="L129" s="7">
        <v>0</v>
      </c>
      <c r="M129" s="7" t="s">
        <v>908</v>
      </c>
      <c r="N129" s="105" t="str">
        <f t="shared" si="12"/>
        <v>NP</v>
      </c>
      <c r="O129" s="206" t="str">
        <f t="shared" si="13"/>
        <v>NP</v>
      </c>
      <c r="P129" s="7">
        <v>0</v>
      </c>
      <c r="Q129" s="7">
        <v>0</v>
      </c>
      <c r="R129" s="7">
        <v>0</v>
      </c>
      <c r="S129" s="7">
        <v>0</v>
      </c>
      <c r="T129" s="7">
        <v>0</v>
      </c>
      <c r="U129" s="207">
        <f t="shared" si="21"/>
        <v>0</v>
      </c>
      <c r="V129" s="7">
        <v>1</v>
      </c>
      <c r="W129" s="7">
        <v>0</v>
      </c>
      <c r="X129" s="213"/>
      <c r="Y129" s="73">
        <v>0</v>
      </c>
      <c r="Z129" s="213"/>
      <c r="AA129" s="73">
        <v>0</v>
      </c>
      <c r="AB129" s="213"/>
      <c r="AC129" s="73">
        <v>1</v>
      </c>
      <c r="AD129" s="213"/>
      <c r="AE129" s="208">
        <f t="shared" si="14"/>
        <v>0</v>
      </c>
      <c r="AF129" s="76">
        <f t="shared" si="15"/>
        <v>0</v>
      </c>
      <c r="AG129" s="214"/>
      <c r="AH129" s="214"/>
      <c r="AI129" s="214"/>
      <c r="AJ129" s="214"/>
      <c r="AK129" s="214"/>
      <c r="AL129" s="214"/>
      <c r="AM129" s="214"/>
      <c r="AN129" s="214"/>
    </row>
    <row r="130" spans="1:40" ht="165" hidden="1" x14ac:dyDescent="0.25">
      <c r="A130" s="176">
        <v>1164514</v>
      </c>
      <c r="B130" s="9" t="s">
        <v>149</v>
      </c>
      <c r="C130" s="129" t="s">
        <v>1545</v>
      </c>
      <c r="D130" s="73" t="s">
        <v>386</v>
      </c>
      <c r="E130" s="74" t="s">
        <v>860</v>
      </c>
      <c r="F130" s="7" t="s">
        <v>60</v>
      </c>
      <c r="G130" s="173" t="s">
        <v>61</v>
      </c>
      <c r="H130" s="173">
        <v>1</v>
      </c>
      <c r="I130" s="73" t="s">
        <v>387</v>
      </c>
      <c r="J130" s="73" t="s">
        <v>388</v>
      </c>
      <c r="K130" s="141">
        <v>35</v>
      </c>
      <c r="L130" s="37">
        <v>0.1</v>
      </c>
      <c r="M130" s="79">
        <v>0.16</v>
      </c>
      <c r="N130" s="105">
        <f t="shared" si="12"/>
        <v>160</v>
      </c>
      <c r="O130" s="138">
        <f t="shared" si="13"/>
        <v>100</v>
      </c>
      <c r="P130" s="141">
        <v>15</v>
      </c>
      <c r="Q130" s="144">
        <v>3</v>
      </c>
      <c r="R130" s="144">
        <v>15</v>
      </c>
      <c r="S130" s="7">
        <v>4</v>
      </c>
      <c r="T130" s="7">
        <v>15</v>
      </c>
      <c r="U130" s="139">
        <f t="shared" si="21"/>
        <v>37</v>
      </c>
      <c r="V130" s="2">
        <v>0.25</v>
      </c>
      <c r="W130" s="2">
        <v>0.17</v>
      </c>
      <c r="X130" s="216"/>
      <c r="Y130" s="2">
        <v>0.2</v>
      </c>
      <c r="Z130" s="216"/>
      <c r="AA130" s="2">
        <v>0.23</v>
      </c>
      <c r="AB130" s="216"/>
      <c r="AC130" s="2">
        <v>0.25</v>
      </c>
      <c r="AD130" s="216"/>
      <c r="AE130" s="211">
        <f>IF(ISBLANK(Z130),X130,IF(ISBLANK(AB130),Z130,IF(ISBLANK(AD130),AB130,AD130)))</f>
        <v>0</v>
      </c>
      <c r="AF130" s="76">
        <f t="shared" si="15"/>
        <v>0</v>
      </c>
      <c r="AG130" s="214"/>
      <c r="AH130" s="214"/>
      <c r="AI130" s="214"/>
      <c r="AJ130" s="214"/>
      <c r="AK130" s="214"/>
      <c r="AL130" s="214"/>
      <c r="AM130" s="214"/>
      <c r="AN130" s="214"/>
    </row>
    <row r="131" spans="1:40" ht="90" hidden="1" x14ac:dyDescent="0.25">
      <c r="A131" s="7">
        <v>1164515</v>
      </c>
      <c r="B131" s="9" t="s">
        <v>149</v>
      </c>
      <c r="C131" s="9" t="s">
        <v>788</v>
      </c>
      <c r="D131" s="73" t="s">
        <v>389</v>
      </c>
      <c r="E131" s="74" t="s">
        <v>390</v>
      </c>
      <c r="F131" s="7" t="s">
        <v>23</v>
      </c>
      <c r="G131" s="173" t="s">
        <v>61</v>
      </c>
      <c r="H131" s="173">
        <v>1</v>
      </c>
      <c r="I131" s="73" t="s">
        <v>391</v>
      </c>
      <c r="J131" s="73"/>
      <c r="K131" s="7">
        <v>12</v>
      </c>
      <c r="L131" s="7">
        <v>3</v>
      </c>
      <c r="M131" s="7">
        <v>3</v>
      </c>
      <c r="N131" s="105">
        <f t="shared" ref="N131:N194" si="23">IF(L131=0,"NP",M131/L131*100)</f>
        <v>100</v>
      </c>
      <c r="O131" s="138">
        <f t="shared" ref="O131:O194" si="24">IF(L131=0,"NP",IF((M131/L131*100)&gt;100,100,M131/L131*100))</f>
        <v>100</v>
      </c>
      <c r="P131" s="7">
        <v>3</v>
      </c>
      <c r="Q131" s="7">
        <v>6</v>
      </c>
      <c r="R131" s="7">
        <v>0</v>
      </c>
      <c r="S131" s="7">
        <v>470</v>
      </c>
      <c r="T131" s="7">
        <v>4</v>
      </c>
      <c r="U131" s="139">
        <f t="shared" si="21"/>
        <v>480</v>
      </c>
      <c r="V131" s="73">
        <v>3</v>
      </c>
      <c r="W131" s="73">
        <v>0</v>
      </c>
      <c r="X131" s="213"/>
      <c r="Y131" s="73">
        <v>1</v>
      </c>
      <c r="Z131" s="213"/>
      <c r="AA131" s="73">
        <v>2</v>
      </c>
      <c r="AB131" s="213"/>
      <c r="AC131" s="73">
        <v>3</v>
      </c>
      <c r="AD131" s="213"/>
      <c r="AE131" s="208">
        <f>IF(ISBLANK(Z131),X131,IF(ISBLANK(AB131),Z131,IF(ISBLANK(AD131),AB131,AD131)))</f>
        <v>0</v>
      </c>
      <c r="AF131" s="76">
        <f t="shared" si="15"/>
        <v>0</v>
      </c>
      <c r="AG131" s="214"/>
      <c r="AH131" s="214"/>
      <c r="AI131" s="214"/>
      <c r="AJ131" s="214"/>
      <c r="AK131" s="214"/>
      <c r="AL131" s="214"/>
      <c r="AM131" s="214"/>
      <c r="AN131" s="214"/>
    </row>
    <row r="132" spans="1:40" ht="150" hidden="1" x14ac:dyDescent="0.25">
      <c r="A132" s="7">
        <v>1164516</v>
      </c>
      <c r="B132" s="9" t="s">
        <v>149</v>
      </c>
      <c r="C132" s="9" t="s">
        <v>788</v>
      </c>
      <c r="D132" s="73" t="s">
        <v>392</v>
      </c>
      <c r="E132" s="74" t="s">
        <v>393</v>
      </c>
      <c r="F132" s="7" t="s">
        <v>23</v>
      </c>
      <c r="G132" s="44" t="s">
        <v>28</v>
      </c>
      <c r="H132" s="44">
        <v>2</v>
      </c>
      <c r="I132" s="73" t="s">
        <v>393</v>
      </c>
      <c r="J132" s="73"/>
      <c r="K132" s="7">
        <v>4</v>
      </c>
      <c r="L132" s="7">
        <v>1</v>
      </c>
      <c r="M132" s="7">
        <v>1</v>
      </c>
      <c r="N132" s="105">
        <f t="shared" si="23"/>
        <v>100</v>
      </c>
      <c r="O132" s="206">
        <f t="shared" si="24"/>
        <v>100</v>
      </c>
      <c r="P132" s="7">
        <v>1</v>
      </c>
      <c r="Q132" s="7">
        <v>1</v>
      </c>
      <c r="R132" s="7">
        <v>0</v>
      </c>
      <c r="S132" s="7">
        <v>1</v>
      </c>
      <c r="T132" s="7">
        <v>2</v>
      </c>
      <c r="U132" s="207">
        <f t="shared" si="21"/>
        <v>4</v>
      </c>
      <c r="V132" s="7">
        <v>1</v>
      </c>
      <c r="W132" s="7">
        <v>0</v>
      </c>
      <c r="X132" s="213"/>
      <c r="Y132" s="73">
        <v>0</v>
      </c>
      <c r="Z132" s="213"/>
      <c r="AA132" s="73">
        <v>0</v>
      </c>
      <c r="AB132" s="213"/>
      <c r="AC132" s="73">
        <v>1</v>
      </c>
      <c r="AD132" s="213"/>
      <c r="AE132" s="208">
        <f t="shared" ref="AE132:AE194" si="25">SUM(X132+Z132+AB132+AD132)</f>
        <v>0</v>
      </c>
      <c r="AF132" s="76">
        <f t="shared" si="15"/>
        <v>0</v>
      </c>
      <c r="AG132" s="214"/>
      <c r="AH132" s="214"/>
      <c r="AI132" s="214"/>
      <c r="AJ132" s="214"/>
      <c r="AK132" s="214"/>
      <c r="AL132" s="214"/>
      <c r="AM132" s="214"/>
      <c r="AN132" s="214"/>
    </row>
    <row r="133" spans="1:40" ht="75" hidden="1" x14ac:dyDescent="0.25">
      <c r="A133" s="7">
        <v>1164517</v>
      </c>
      <c r="B133" s="9" t="s">
        <v>149</v>
      </c>
      <c r="C133" s="9" t="s">
        <v>788</v>
      </c>
      <c r="D133" s="73" t="s">
        <v>394</v>
      </c>
      <c r="E133" s="74" t="s">
        <v>395</v>
      </c>
      <c r="F133" s="7" t="s">
        <v>23</v>
      </c>
      <c r="G133" s="174" t="s">
        <v>24</v>
      </c>
      <c r="H133" s="174">
        <v>2</v>
      </c>
      <c r="I133" s="73" t="s">
        <v>396</v>
      </c>
      <c r="J133" s="73"/>
      <c r="K133" s="7">
        <v>4</v>
      </c>
      <c r="L133" s="7">
        <v>4</v>
      </c>
      <c r="M133" s="7">
        <v>4</v>
      </c>
      <c r="N133" s="105">
        <f t="shared" si="23"/>
        <v>100</v>
      </c>
      <c r="O133" s="138">
        <f t="shared" si="24"/>
        <v>100</v>
      </c>
      <c r="P133" s="7">
        <v>4</v>
      </c>
      <c r="Q133" s="7">
        <v>37</v>
      </c>
      <c r="R133" s="7">
        <v>4</v>
      </c>
      <c r="S133" s="7">
        <v>12</v>
      </c>
      <c r="T133" s="7">
        <v>4</v>
      </c>
      <c r="U133" s="139">
        <f t="shared" si="21"/>
        <v>57</v>
      </c>
      <c r="V133" s="73">
        <v>4</v>
      </c>
      <c r="W133" s="73">
        <v>4</v>
      </c>
      <c r="X133" s="213"/>
      <c r="Y133" s="73">
        <v>4</v>
      </c>
      <c r="Z133" s="213"/>
      <c r="AA133" s="73">
        <v>4</v>
      </c>
      <c r="AB133" s="213"/>
      <c r="AC133" s="73">
        <v>4</v>
      </c>
      <c r="AD133" s="213"/>
      <c r="AE133" s="208">
        <f>IF(ISBLANK(Z133),X133,IF(ISBLANK(AB133),Z133,IF(ISBLANK(AD133),AB133,AD133)))</f>
        <v>0</v>
      </c>
      <c r="AF133" s="76">
        <f t="shared" si="15"/>
        <v>0</v>
      </c>
      <c r="AG133" s="214"/>
      <c r="AH133" s="214"/>
      <c r="AI133" s="214"/>
      <c r="AJ133" s="214"/>
      <c r="AK133" s="214"/>
      <c r="AL133" s="214"/>
      <c r="AM133" s="214"/>
      <c r="AN133" s="214"/>
    </row>
    <row r="134" spans="1:40" ht="60" hidden="1" x14ac:dyDescent="0.25">
      <c r="A134" s="7">
        <v>1164518</v>
      </c>
      <c r="B134" s="9" t="s">
        <v>149</v>
      </c>
      <c r="C134" s="9" t="s">
        <v>788</v>
      </c>
      <c r="D134" s="73" t="s">
        <v>397</v>
      </c>
      <c r="E134" s="74" t="s">
        <v>398</v>
      </c>
      <c r="F134" s="7" t="s">
        <v>23</v>
      </c>
      <c r="G134" s="44" t="s">
        <v>28</v>
      </c>
      <c r="H134" s="44">
        <v>2</v>
      </c>
      <c r="I134" s="73" t="s">
        <v>399</v>
      </c>
      <c r="J134" s="73"/>
      <c r="K134" s="7">
        <v>4</v>
      </c>
      <c r="L134" s="7">
        <v>1</v>
      </c>
      <c r="M134" s="7">
        <v>0</v>
      </c>
      <c r="N134" s="105">
        <f t="shared" si="23"/>
        <v>0</v>
      </c>
      <c r="O134" s="206">
        <f t="shared" si="24"/>
        <v>0</v>
      </c>
      <c r="P134" s="7">
        <v>1</v>
      </c>
      <c r="Q134" s="7">
        <v>0</v>
      </c>
      <c r="R134" s="7">
        <v>0</v>
      </c>
      <c r="S134" s="7">
        <v>0</v>
      </c>
      <c r="T134" s="7">
        <v>0.5</v>
      </c>
      <c r="U134" s="207">
        <f t="shared" si="21"/>
        <v>0.5</v>
      </c>
      <c r="V134" s="7">
        <v>1</v>
      </c>
      <c r="W134" s="7">
        <v>0</v>
      </c>
      <c r="X134" s="213"/>
      <c r="Y134" s="73">
        <v>0</v>
      </c>
      <c r="Z134" s="213"/>
      <c r="AA134" s="73">
        <v>0</v>
      </c>
      <c r="AB134" s="213"/>
      <c r="AC134" s="73">
        <v>1</v>
      </c>
      <c r="AD134" s="213"/>
      <c r="AE134" s="208">
        <f t="shared" si="25"/>
        <v>0</v>
      </c>
      <c r="AF134" s="76">
        <f t="shared" ref="AF134:AF197" si="26">IF(V134=0,"NP",AE134/V134*100)</f>
        <v>0</v>
      </c>
      <c r="AG134" s="214"/>
      <c r="AH134" s="214"/>
      <c r="AI134" s="214"/>
      <c r="AJ134" s="214"/>
      <c r="AK134" s="214"/>
      <c r="AL134" s="214"/>
      <c r="AM134" s="214"/>
      <c r="AN134" s="214"/>
    </row>
    <row r="135" spans="1:40" ht="60" hidden="1" x14ac:dyDescent="0.25">
      <c r="A135" s="7">
        <v>1164519</v>
      </c>
      <c r="B135" s="9" t="s">
        <v>149</v>
      </c>
      <c r="C135" s="9" t="s">
        <v>788</v>
      </c>
      <c r="D135" s="73" t="s">
        <v>397</v>
      </c>
      <c r="E135" s="74" t="s">
        <v>400</v>
      </c>
      <c r="F135" s="7" t="s">
        <v>23</v>
      </c>
      <c r="G135" s="44" t="s">
        <v>28</v>
      </c>
      <c r="H135" s="44">
        <v>2</v>
      </c>
      <c r="I135" s="73" t="s">
        <v>401</v>
      </c>
      <c r="J135" s="73"/>
      <c r="K135" s="7">
        <v>40</v>
      </c>
      <c r="L135" s="7">
        <v>10</v>
      </c>
      <c r="M135" s="7">
        <v>1</v>
      </c>
      <c r="N135" s="105">
        <f t="shared" si="23"/>
        <v>10</v>
      </c>
      <c r="O135" s="206">
        <f t="shared" si="24"/>
        <v>10</v>
      </c>
      <c r="P135" s="7">
        <v>10</v>
      </c>
      <c r="Q135" s="7">
        <v>0</v>
      </c>
      <c r="R135" s="7">
        <v>2</v>
      </c>
      <c r="S135" s="7">
        <v>2</v>
      </c>
      <c r="T135" s="7">
        <v>0</v>
      </c>
      <c r="U135" s="207">
        <f t="shared" ref="U135:U166" si="27">SUM(Q135:T135)</f>
        <v>4</v>
      </c>
      <c r="V135" s="7">
        <v>10</v>
      </c>
      <c r="W135" s="73">
        <f>V135/4</f>
        <v>2.5</v>
      </c>
      <c r="X135" s="213"/>
      <c r="Y135" s="73">
        <f>V135/4</f>
        <v>2.5</v>
      </c>
      <c r="Z135" s="213"/>
      <c r="AA135" s="73">
        <f>V135/4</f>
        <v>2.5</v>
      </c>
      <c r="AB135" s="213"/>
      <c r="AC135" s="73">
        <f>V135/4</f>
        <v>2.5</v>
      </c>
      <c r="AD135" s="213"/>
      <c r="AE135" s="208">
        <f t="shared" si="25"/>
        <v>0</v>
      </c>
      <c r="AF135" s="76">
        <f t="shared" si="26"/>
        <v>0</v>
      </c>
      <c r="AG135" s="214"/>
      <c r="AH135" s="214"/>
      <c r="AI135" s="214"/>
      <c r="AJ135" s="214"/>
      <c r="AK135" s="214"/>
      <c r="AL135" s="214"/>
      <c r="AM135" s="214"/>
      <c r="AN135" s="214"/>
    </row>
    <row r="136" spans="1:40" ht="45" hidden="1" x14ac:dyDescent="0.25">
      <c r="A136" s="7">
        <v>1164520</v>
      </c>
      <c r="B136" s="9" t="s">
        <v>149</v>
      </c>
      <c r="C136" s="9" t="s">
        <v>788</v>
      </c>
      <c r="D136" s="73" t="s">
        <v>402</v>
      </c>
      <c r="E136" s="74" t="s">
        <v>403</v>
      </c>
      <c r="F136" s="7" t="s">
        <v>23</v>
      </c>
      <c r="G136" s="44" t="s">
        <v>28</v>
      </c>
      <c r="H136" s="44">
        <v>2</v>
      </c>
      <c r="I136" s="73" t="s">
        <v>404</v>
      </c>
      <c r="J136" s="73"/>
      <c r="K136" s="7">
        <v>10000</v>
      </c>
      <c r="L136" s="7">
        <v>2500</v>
      </c>
      <c r="M136" s="7">
        <v>2000</v>
      </c>
      <c r="N136" s="105">
        <f t="shared" si="23"/>
        <v>80</v>
      </c>
      <c r="O136" s="206">
        <f t="shared" si="24"/>
        <v>80</v>
      </c>
      <c r="P136" s="7">
        <v>2500</v>
      </c>
      <c r="Q136" s="7">
        <v>2015</v>
      </c>
      <c r="R136" s="7">
        <v>1010</v>
      </c>
      <c r="S136" s="7">
        <v>30094</v>
      </c>
      <c r="T136" s="7">
        <v>140</v>
      </c>
      <c r="U136" s="207">
        <f t="shared" si="27"/>
        <v>33259</v>
      </c>
      <c r="V136" s="7">
        <v>2500</v>
      </c>
      <c r="W136" s="73">
        <f>V136/4</f>
        <v>625</v>
      </c>
      <c r="X136" s="213"/>
      <c r="Y136" s="73">
        <f>V136/4</f>
        <v>625</v>
      </c>
      <c r="Z136" s="213"/>
      <c r="AA136" s="73">
        <f>V136/4</f>
        <v>625</v>
      </c>
      <c r="AB136" s="213"/>
      <c r="AC136" s="73">
        <f>V136/4</f>
        <v>625</v>
      </c>
      <c r="AD136" s="213"/>
      <c r="AE136" s="208">
        <f t="shared" si="25"/>
        <v>0</v>
      </c>
      <c r="AF136" s="76">
        <f t="shared" si="26"/>
        <v>0</v>
      </c>
      <c r="AG136" s="214"/>
      <c r="AH136" s="214"/>
      <c r="AI136" s="214"/>
      <c r="AJ136" s="214"/>
      <c r="AK136" s="214"/>
      <c r="AL136" s="214"/>
      <c r="AM136" s="214"/>
      <c r="AN136" s="214"/>
    </row>
    <row r="137" spans="1:40" ht="75" hidden="1" x14ac:dyDescent="0.25">
      <c r="A137" s="7">
        <v>1164521</v>
      </c>
      <c r="B137" s="9" t="s">
        <v>149</v>
      </c>
      <c r="C137" s="9" t="s">
        <v>788</v>
      </c>
      <c r="D137" s="73" t="s">
        <v>405</v>
      </c>
      <c r="E137" s="73" t="s">
        <v>801</v>
      </c>
      <c r="F137" s="7" t="s">
        <v>23</v>
      </c>
      <c r="G137" s="174" t="s">
        <v>24</v>
      </c>
      <c r="H137" s="174">
        <v>2</v>
      </c>
      <c r="I137" s="73" t="s">
        <v>406</v>
      </c>
      <c r="J137" s="73"/>
      <c r="K137" s="7">
        <v>1</v>
      </c>
      <c r="L137" s="7">
        <v>0</v>
      </c>
      <c r="M137" s="7" t="s">
        <v>908</v>
      </c>
      <c r="N137" s="105" t="str">
        <f t="shared" si="23"/>
        <v>NP</v>
      </c>
      <c r="O137" s="138" t="str">
        <f t="shared" si="24"/>
        <v>NP</v>
      </c>
      <c r="P137" s="7">
        <v>0</v>
      </c>
      <c r="Q137" s="7">
        <v>0</v>
      </c>
      <c r="R137" s="7">
        <v>0</v>
      </c>
      <c r="S137" s="7">
        <v>0</v>
      </c>
      <c r="T137" s="7">
        <v>0</v>
      </c>
      <c r="U137" s="139">
        <f t="shared" si="27"/>
        <v>0</v>
      </c>
      <c r="V137" s="73">
        <v>0</v>
      </c>
      <c r="W137" s="73">
        <f>V137/4</f>
        <v>0</v>
      </c>
      <c r="X137" s="213"/>
      <c r="Y137" s="205">
        <f>V137/4</f>
        <v>0</v>
      </c>
      <c r="Z137" s="213"/>
      <c r="AA137" s="73">
        <f>V137/4</f>
        <v>0</v>
      </c>
      <c r="AB137" s="213"/>
      <c r="AC137" s="73">
        <f>V137/4</f>
        <v>0</v>
      </c>
      <c r="AD137" s="213"/>
      <c r="AE137" s="208">
        <f>IF(ISBLANK(Z137),X137,IF(ISBLANK(AB137),Z137,IF(ISBLANK(AD137),AB137,AD137)))</f>
        <v>0</v>
      </c>
      <c r="AF137" s="76" t="str">
        <f t="shared" si="26"/>
        <v>NP</v>
      </c>
      <c r="AG137" s="214"/>
      <c r="AH137" s="214"/>
      <c r="AI137" s="214"/>
      <c r="AJ137" s="214"/>
      <c r="AK137" s="214"/>
      <c r="AL137" s="214"/>
      <c r="AM137" s="214"/>
      <c r="AN137" s="214"/>
    </row>
    <row r="138" spans="1:40" ht="75" hidden="1" x14ac:dyDescent="0.25">
      <c r="A138" s="7">
        <v>1164522</v>
      </c>
      <c r="B138" s="9" t="s">
        <v>149</v>
      </c>
      <c r="C138" s="9" t="s">
        <v>788</v>
      </c>
      <c r="D138" s="74" t="s">
        <v>1178</v>
      </c>
      <c r="E138" s="74" t="s">
        <v>861</v>
      </c>
      <c r="F138" s="13" t="s">
        <v>23</v>
      </c>
      <c r="G138" s="44" t="s">
        <v>28</v>
      </c>
      <c r="H138" s="44">
        <v>2</v>
      </c>
      <c r="I138" s="74" t="s">
        <v>408</v>
      </c>
      <c r="J138" s="74"/>
      <c r="K138" s="13">
        <v>4</v>
      </c>
      <c r="L138" s="13">
        <v>1</v>
      </c>
      <c r="M138" s="7">
        <v>0</v>
      </c>
      <c r="N138" s="105">
        <f t="shared" si="23"/>
        <v>0</v>
      </c>
      <c r="O138" s="206">
        <f t="shared" si="24"/>
        <v>0</v>
      </c>
      <c r="P138" s="13">
        <v>1</v>
      </c>
      <c r="Q138" s="7">
        <v>0</v>
      </c>
      <c r="R138" s="7">
        <v>0.25</v>
      </c>
      <c r="S138" s="7">
        <v>0</v>
      </c>
      <c r="T138" s="7">
        <v>0.25</v>
      </c>
      <c r="U138" s="207">
        <f t="shared" si="27"/>
        <v>0.5</v>
      </c>
      <c r="V138" s="13">
        <v>1</v>
      </c>
      <c r="W138" s="74">
        <v>0</v>
      </c>
      <c r="X138" s="213"/>
      <c r="Y138" s="74">
        <v>0</v>
      </c>
      <c r="Z138" s="213"/>
      <c r="AA138" s="74">
        <v>0</v>
      </c>
      <c r="AB138" s="213"/>
      <c r="AC138" s="74">
        <v>1</v>
      </c>
      <c r="AD138" s="213"/>
      <c r="AE138" s="208">
        <f t="shared" si="25"/>
        <v>0</v>
      </c>
      <c r="AF138" s="76">
        <f t="shared" si="26"/>
        <v>0</v>
      </c>
      <c r="AG138" s="214"/>
      <c r="AH138" s="214"/>
      <c r="AI138" s="214"/>
      <c r="AJ138" s="214"/>
      <c r="AK138" s="214"/>
      <c r="AL138" s="214"/>
      <c r="AM138" s="214"/>
      <c r="AN138" s="214"/>
    </row>
    <row r="139" spans="1:40" ht="90" hidden="1" x14ac:dyDescent="0.25">
      <c r="A139" s="7">
        <v>1164523</v>
      </c>
      <c r="B139" s="9" t="s">
        <v>149</v>
      </c>
      <c r="C139" s="9" t="s">
        <v>788</v>
      </c>
      <c r="D139" s="74" t="s">
        <v>409</v>
      </c>
      <c r="E139" s="74" t="s">
        <v>862</v>
      </c>
      <c r="F139" s="13" t="s">
        <v>23</v>
      </c>
      <c r="G139" s="44" t="s">
        <v>28</v>
      </c>
      <c r="H139" s="44">
        <v>2</v>
      </c>
      <c r="I139" s="74" t="s">
        <v>411</v>
      </c>
      <c r="J139" s="74"/>
      <c r="K139" s="13">
        <v>4</v>
      </c>
      <c r="L139" s="13">
        <v>1</v>
      </c>
      <c r="M139" s="7">
        <v>1</v>
      </c>
      <c r="N139" s="105">
        <f t="shared" si="23"/>
        <v>100</v>
      </c>
      <c r="O139" s="206">
        <f t="shared" si="24"/>
        <v>100</v>
      </c>
      <c r="P139" s="13">
        <v>1</v>
      </c>
      <c r="Q139" s="7">
        <v>0</v>
      </c>
      <c r="R139" s="7">
        <v>0</v>
      </c>
      <c r="S139" s="7">
        <v>0</v>
      </c>
      <c r="T139" s="7">
        <v>1</v>
      </c>
      <c r="U139" s="207">
        <f t="shared" si="27"/>
        <v>1</v>
      </c>
      <c r="V139" s="13">
        <v>1</v>
      </c>
      <c r="W139" s="13">
        <v>0</v>
      </c>
      <c r="X139" s="213"/>
      <c r="Y139" s="74">
        <v>0</v>
      </c>
      <c r="Z139" s="213"/>
      <c r="AA139" s="74">
        <v>0</v>
      </c>
      <c r="AB139" s="213"/>
      <c r="AC139" s="74">
        <v>1</v>
      </c>
      <c r="AD139" s="213"/>
      <c r="AE139" s="208">
        <f t="shared" si="25"/>
        <v>0</v>
      </c>
      <c r="AF139" s="76">
        <f t="shared" si="26"/>
        <v>0</v>
      </c>
      <c r="AG139" s="214"/>
      <c r="AH139" s="214"/>
      <c r="AI139" s="214"/>
      <c r="AJ139" s="214"/>
      <c r="AK139" s="214"/>
      <c r="AL139" s="214"/>
      <c r="AM139" s="214"/>
      <c r="AN139" s="214"/>
    </row>
    <row r="140" spans="1:40" ht="90" hidden="1" x14ac:dyDescent="0.25">
      <c r="A140" s="7">
        <v>1164524</v>
      </c>
      <c r="B140" s="9" t="s">
        <v>149</v>
      </c>
      <c r="C140" s="9" t="s">
        <v>788</v>
      </c>
      <c r="D140" s="74" t="s">
        <v>409</v>
      </c>
      <c r="E140" s="74" t="s">
        <v>412</v>
      </c>
      <c r="F140" s="13" t="s">
        <v>23</v>
      </c>
      <c r="G140" s="174" t="s">
        <v>24</v>
      </c>
      <c r="H140" s="174">
        <v>2</v>
      </c>
      <c r="I140" s="74" t="s">
        <v>413</v>
      </c>
      <c r="J140" s="74" t="s">
        <v>414</v>
      </c>
      <c r="K140" s="13">
        <v>1</v>
      </c>
      <c r="L140" s="13">
        <v>1</v>
      </c>
      <c r="M140" s="7">
        <v>1</v>
      </c>
      <c r="N140" s="105">
        <f t="shared" si="23"/>
        <v>100</v>
      </c>
      <c r="O140" s="138">
        <f t="shared" si="24"/>
        <v>100</v>
      </c>
      <c r="P140" s="13">
        <v>1</v>
      </c>
      <c r="Q140" s="7">
        <v>0</v>
      </c>
      <c r="R140" s="7">
        <v>0</v>
      </c>
      <c r="S140" s="7">
        <v>2</v>
      </c>
      <c r="T140" s="7">
        <v>1</v>
      </c>
      <c r="U140" s="139">
        <f t="shared" si="27"/>
        <v>3</v>
      </c>
      <c r="V140" s="74">
        <v>1</v>
      </c>
      <c r="W140" s="74">
        <v>1</v>
      </c>
      <c r="X140" s="213"/>
      <c r="Y140" s="74">
        <v>1</v>
      </c>
      <c r="Z140" s="213"/>
      <c r="AA140" s="74">
        <v>1</v>
      </c>
      <c r="AB140" s="213"/>
      <c r="AC140" s="74">
        <v>1</v>
      </c>
      <c r="AD140" s="213"/>
      <c r="AE140" s="208">
        <f>IF(ISBLANK(Z140),X140,IF(ISBLANK(AB140),Z140,IF(ISBLANK(AD140),AB140,AD140)))</f>
        <v>0</v>
      </c>
      <c r="AF140" s="76">
        <f t="shared" si="26"/>
        <v>0</v>
      </c>
      <c r="AG140" s="214"/>
      <c r="AH140" s="214"/>
      <c r="AI140" s="214"/>
      <c r="AJ140" s="214"/>
      <c r="AK140" s="214"/>
      <c r="AL140" s="214"/>
      <c r="AM140" s="214"/>
      <c r="AN140" s="214"/>
    </row>
    <row r="141" spans="1:40" ht="90" hidden="1" x14ac:dyDescent="0.25">
      <c r="A141" s="7">
        <v>1164525</v>
      </c>
      <c r="B141" s="9" t="s">
        <v>149</v>
      </c>
      <c r="C141" s="9" t="s">
        <v>788</v>
      </c>
      <c r="D141" s="74" t="s">
        <v>409</v>
      </c>
      <c r="E141" s="74" t="s">
        <v>809</v>
      </c>
      <c r="F141" s="13" t="s">
        <v>23</v>
      </c>
      <c r="G141" s="174" t="s">
        <v>24</v>
      </c>
      <c r="H141" s="174">
        <v>2</v>
      </c>
      <c r="I141" s="74" t="s">
        <v>415</v>
      </c>
      <c r="J141" s="74"/>
      <c r="K141" s="13">
        <v>1</v>
      </c>
      <c r="L141" s="13">
        <v>1</v>
      </c>
      <c r="M141" s="7">
        <v>0</v>
      </c>
      <c r="N141" s="105">
        <f t="shared" si="23"/>
        <v>0</v>
      </c>
      <c r="O141" s="138">
        <f t="shared" si="24"/>
        <v>0</v>
      </c>
      <c r="P141" s="13">
        <v>1</v>
      </c>
      <c r="Q141" s="7">
        <v>2</v>
      </c>
      <c r="R141" s="7">
        <v>1</v>
      </c>
      <c r="S141" s="7">
        <v>2</v>
      </c>
      <c r="T141" s="7">
        <v>1</v>
      </c>
      <c r="U141" s="139">
        <f t="shared" si="27"/>
        <v>6</v>
      </c>
      <c r="V141" s="74">
        <v>1</v>
      </c>
      <c r="W141" s="74">
        <v>1</v>
      </c>
      <c r="X141" s="213"/>
      <c r="Y141" s="74">
        <v>1</v>
      </c>
      <c r="Z141" s="213"/>
      <c r="AA141" s="74">
        <v>1</v>
      </c>
      <c r="AB141" s="213"/>
      <c r="AC141" s="74">
        <v>1</v>
      </c>
      <c r="AD141" s="213"/>
      <c r="AE141" s="208">
        <f>IF(ISBLANK(Z141),X141,IF(ISBLANK(AB141),Z141,IF(ISBLANK(AD141),AB141,AD141)))</f>
        <v>0</v>
      </c>
      <c r="AF141" s="76">
        <f t="shared" si="26"/>
        <v>0</v>
      </c>
      <c r="AG141" s="214"/>
      <c r="AH141" s="214"/>
      <c r="AI141" s="214"/>
      <c r="AJ141" s="214"/>
      <c r="AK141" s="214"/>
      <c r="AL141" s="214"/>
      <c r="AM141" s="214"/>
      <c r="AN141" s="214"/>
    </row>
    <row r="142" spans="1:40" ht="90" hidden="1" x14ac:dyDescent="0.25">
      <c r="A142" s="7">
        <v>1164526</v>
      </c>
      <c r="B142" s="9" t="s">
        <v>149</v>
      </c>
      <c r="C142" s="9" t="s">
        <v>788</v>
      </c>
      <c r="D142" s="74" t="s">
        <v>409</v>
      </c>
      <c r="E142" s="74" t="s">
        <v>863</v>
      </c>
      <c r="F142" s="13" t="s">
        <v>23</v>
      </c>
      <c r="G142" s="44" t="s">
        <v>28</v>
      </c>
      <c r="H142" s="44">
        <v>2</v>
      </c>
      <c r="I142" s="74" t="s">
        <v>416</v>
      </c>
      <c r="J142" s="74"/>
      <c r="K142" s="13">
        <v>1</v>
      </c>
      <c r="L142" s="13">
        <v>0</v>
      </c>
      <c r="M142" s="7" t="s">
        <v>908</v>
      </c>
      <c r="N142" s="105" t="str">
        <f t="shared" si="23"/>
        <v>NP</v>
      </c>
      <c r="O142" s="206" t="str">
        <f t="shared" si="24"/>
        <v>NP</v>
      </c>
      <c r="P142" s="13">
        <v>0</v>
      </c>
      <c r="Q142" s="7">
        <v>0</v>
      </c>
      <c r="R142" s="7">
        <v>0</v>
      </c>
      <c r="S142" s="7">
        <v>0</v>
      </c>
      <c r="T142" s="7">
        <v>1</v>
      </c>
      <c r="U142" s="207">
        <f t="shared" si="27"/>
        <v>1</v>
      </c>
      <c r="V142" s="13">
        <v>0</v>
      </c>
      <c r="W142" s="13">
        <v>0</v>
      </c>
      <c r="X142" s="213"/>
      <c r="Y142" s="74">
        <v>0</v>
      </c>
      <c r="Z142" s="213"/>
      <c r="AA142" s="74">
        <v>0</v>
      </c>
      <c r="AB142" s="213"/>
      <c r="AC142" s="74">
        <v>0</v>
      </c>
      <c r="AD142" s="213"/>
      <c r="AE142" s="208">
        <f t="shared" si="25"/>
        <v>0</v>
      </c>
      <c r="AF142" s="76" t="str">
        <f t="shared" si="26"/>
        <v>NP</v>
      </c>
      <c r="AG142" s="214"/>
      <c r="AH142" s="214"/>
      <c r="AI142" s="214"/>
      <c r="AJ142" s="214"/>
      <c r="AK142" s="214"/>
      <c r="AL142" s="214"/>
      <c r="AM142" s="214"/>
      <c r="AN142" s="214"/>
    </row>
    <row r="143" spans="1:40" ht="165" hidden="1" x14ac:dyDescent="0.25">
      <c r="A143" s="7">
        <v>1164529</v>
      </c>
      <c r="B143" s="9" t="s">
        <v>149</v>
      </c>
      <c r="C143" s="9" t="s">
        <v>835</v>
      </c>
      <c r="D143" s="73" t="s">
        <v>418</v>
      </c>
      <c r="E143" s="73" t="s">
        <v>419</v>
      </c>
      <c r="F143" s="7" t="s">
        <v>23</v>
      </c>
      <c r="G143" s="44" t="s">
        <v>28</v>
      </c>
      <c r="H143" s="44">
        <v>2</v>
      </c>
      <c r="I143" s="73" t="s">
        <v>420</v>
      </c>
      <c r="J143" s="73"/>
      <c r="K143" s="7">
        <v>8</v>
      </c>
      <c r="L143" s="7">
        <v>2</v>
      </c>
      <c r="M143" s="7">
        <v>3</v>
      </c>
      <c r="N143" s="105">
        <f t="shared" si="23"/>
        <v>150</v>
      </c>
      <c r="O143" s="206">
        <f t="shared" si="24"/>
        <v>100</v>
      </c>
      <c r="P143" s="7">
        <v>2</v>
      </c>
      <c r="Q143" s="7">
        <v>2</v>
      </c>
      <c r="R143" s="7">
        <v>6</v>
      </c>
      <c r="S143" s="7">
        <v>0</v>
      </c>
      <c r="T143" s="7">
        <v>4</v>
      </c>
      <c r="U143" s="207">
        <f t="shared" si="27"/>
        <v>12</v>
      </c>
      <c r="V143" s="7">
        <v>2</v>
      </c>
      <c r="W143" s="7">
        <v>0</v>
      </c>
      <c r="X143" s="213"/>
      <c r="Y143" s="73">
        <v>0</v>
      </c>
      <c r="Z143" s="213"/>
      <c r="AA143" s="73">
        <v>1</v>
      </c>
      <c r="AB143" s="213"/>
      <c r="AC143" s="73">
        <v>1</v>
      </c>
      <c r="AD143" s="213"/>
      <c r="AE143" s="208">
        <f t="shared" si="25"/>
        <v>0</v>
      </c>
      <c r="AF143" s="76">
        <f t="shared" si="26"/>
        <v>0</v>
      </c>
      <c r="AG143" s="214"/>
      <c r="AH143" s="214"/>
      <c r="AI143" s="214"/>
      <c r="AJ143" s="214"/>
      <c r="AK143" s="214"/>
      <c r="AL143" s="214"/>
      <c r="AM143" s="214"/>
      <c r="AN143" s="214"/>
    </row>
    <row r="144" spans="1:40" ht="135" hidden="1" x14ac:dyDescent="0.25">
      <c r="A144" s="7">
        <v>1164530</v>
      </c>
      <c r="B144" s="9" t="s">
        <v>149</v>
      </c>
      <c r="C144" s="9" t="s">
        <v>835</v>
      </c>
      <c r="D144" s="73" t="s">
        <v>421</v>
      </c>
      <c r="E144" s="73" t="s">
        <v>836</v>
      </c>
      <c r="F144" s="7" t="s">
        <v>23</v>
      </c>
      <c r="G144" s="44" t="s">
        <v>28</v>
      </c>
      <c r="H144" s="44">
        <v>2</v>
      </c>
      <c r="I144" s="73" t="s">
        <v>423</v>
      </c>
      <c r="J144" s="73"/>
      <c r="K144" s="7">
        <v>4</v>
      </c>
      <c r="L144" s="7">
        <v>1</v>
      </c>
      <c r="M144" s="7">
        <v>1</v>
      </c>
      <c r="N144" s="105">
        <f t="shared" si="23"/>
        <v>100</v>
      </c>
      <c r="O144" s="206">
        <f t="shared" si="24"/>
        <v>100</v>
      </c>
      <c r="P144" s="7">
        <v>1</v>
      </c>
      <c r="Q144" s="7">
        <v>0</v>
      </c>
      <c r="R144" s="7">
        <v>0</v>
      </c>
      <c r="S144" s="7">
        <v>0</v>
      </c>
      <c r="T144" s="7">
        <v>1</v>
      </c>
      <c r="U144" s="207">
        <f t="shared" si="27"/>
        <v>1</v>
      </c>
      <c r="V144" s="7">
        <v>1</v>
      </c>
      <c r="W144" s="7">
        <v>0</v>
      </c>
      <c r="X144" s="213"/>
      <c r="Y144" s="73">
        <v>0</v>
      </c>
      <c r="Z144" s="213"/>
      <c r="AA144" s="73">
        <v>0</v>
      </c>
      <c r="AB144" s="213"/>
      <c r="AC144" s="73">
        <v>1</v>
      </c>
      <c r="AD144" s="213"/>
      <c r="AE144" s="208">
        <f t="shared" si="25"/>
        <v>0</v>
      </c>
      <c r="AF144" s="76">
        <f t="shared" si="26"/>
        <v>0</v>
      </c>
      <c r="AG144" s="214"/>
      <c r="AH144" s="214"/>
      <c r="AI144" s="214"/>
      <c r="AJ144" s="214"/>
      <c r="AK144" s="214"/>
      <c r="AL144" s="214"/>
      <c r="AM144" s="214"/>
      <c r="AN144" s="214"/>
    </row>
    <row r="145" spans="1:40" ht="90" hidden="1" x14ac:dyDescent="0.25">
      <c r="A145" s="7">
        <v>1164531</v>
      </c>
      <c r="B145" s="9" t="s">
        <v>149</v>
      </c>
      <c r="C145" s="9" t="s">
        <v>835</v>
      </c>
      <c r="D145" s="73" t="s">
        <v>424</v>
      </c>
      <c r="E145" s="73" t="s">
        <v>425</v>
      </c>
      <c r="F145" s="7" t="s">
        <v>23</v>
      </c>
      <c r="G145" s="44" t="s">
        <v>28</v>
      </c>
      <c r="H145" s="44">
        <v>2</v>
      </c>
      <c r="I145" s="73" t="s">
        <v>426</v>
      </c>
      <c r="J145" s="73"/>
      <c r="K145" s="7">
        <v>4</v>
      </c>
      <c r="L145" s="7">
        <v>1</v>
      </c>
      <c r="M145" s="7">
        <v>1</v>
      </c>
      <c r="N145" s="105">
        <f t="shared" si="23"/>
        <v>100</v>
      </c>
      <c r="O145" s="206">
        <f t="shared" si="24"/>
        <v>100</v>
      </c>
      <c r="P145" s="7">
        <v>1</v>
      </c>
      <c r="Q145" s="7">
        <v>1</v>
      </c>
      <c r="R145" s="7">
        <v>0</v>
      </c>
      <c r="S145" s="7">
        <v>0</v>
      </c>
      <c r="T145" s="7">
        <v>4</v>
      </c>
      <c r="U145" s="207">
        <f t="shared" si="27"/>
        <v>5</v>
      </c>
      <c r="V145" s="7">
        <v>1</v>
      </c>
      <c r="W145" s="7">
        <v>0</v>
      </c>
      <c r="X145" s="213"/>
      <c r="Y145" s="73">
        <v>0</v>
      </c>
      <c r="Z145" s="213"/>
      <c r="AA145" s="73">
        <v>0</v>
      </c>
      <c r="AB145" s="213"/>
      <c r="AC145" s="73">
        <v>1</v>
      </c>
      <c r="AD145" s="213"/>
      <c r="AE145" s="208">
        <f t="shared" si="25"/>
        <v>0</v>
      </c>
      <c r="AF145" s="76">
        <f t="shared" si="26"/>
        <v>0</v>
      </c>
      <c r="AG145" s="214"/>
      <c r="AH145" s="214"/>
      <c r="AI145" s="214"/>
      <c r="AJ145" s="214"/>
      <c r="AK145" s="214"/>
      <c r="AL145" s="214"/>
      <c r="AM145" s="214"/>
      <c r="AN145" s="214"/>
    </row>
    <row r="146" spans="1:40" ht="120" hidden="1" x14ac:dyDescent="0.25">
      <c r="A146" s="7">
        <v>1164532</v>
      </c>
      <c r="B146" s="9" t="s">
        <v>149</v>
      </c>
      <c r="C146" s="9" t="s">
        <v>835</v>
      </c>
      <c r="D146" s="73" t="s">
        <v>427</v>
      </c>
      <c r="E146" s="73" t="s">
        <v>867</v>
      </c>
      <c r="F146" s="7" t="s">
        <v>23</v>
      </c>
      <c r="G146" s="174" t="s">
        <v>24</v>
      </c>
      <c r="H146" s="174">
        <v>2</v>
      </c>
      <c r="I146" s="73" t="s">
        <v>428</v>
      </c>
      <c r="J146" s="73"/>
      <c r="K146" s="7">
        <v>5</v>
      </c>
      <c r="L146" s="7">
        <v>5</v>
      </c>
      <c r="M146" s="7">
        <v>5</v>
      </c>
      <c r="N146" s="105">
        <f t="shared" si="23"/>
        <v>100</v>
      </c>
      <c r="O146" s="138">
        <f t="shared" si="24"/>
        <v>100</v>
      </c>
      <c r="P146" s="7">
        <v>5</v>
      </c>
      <c r="Q146" s="7">
        <v>2</v>
      </c>
      <c r="R146" s="7">
        <v>5</v>
      </c>
      <c r="S146" s="7">
        <v>0</v>
      </c>
      <c r="T146" s="7">
        <v>3</v>
      </c>
      <c r="U146" s="139">
        <f t="shared" si="27"/>
        <v>10</v>
      </c>
      <c r="V146" s="73">
        <v>5</v>
      </c>
      <c r="W146" s="73">
        <v>5</v>
      </c>
      <c r="X146" s="213"/>
      <c r="Y146" s="73">
        <v>5</v>
      </c>
      <c r="Z146" s="213"/>
      <c r="AA146" s="73">
        <v>5</v>
      </c>
      <c r="AB146" s="213"/>
      <c r="AC146" s="73">
        <v>5</v>
      </c>
      <c r="AD146" s="213"/>
      <c r="AE146" s="208">
        <f>IF(ISBLANK(Z146),X146,IF(ISBLANK(AB146),Z146,IF(ISBLANK(AD146),AB146,AD146)))</f>
        <v>0</v>
      </c>
      <c r="AF146" s="76">
        <f t="shared" si="26"/>
        <v>0</v>
      </c>
      <c r="AG146" s="214"/>
      <c r="AH146" s="214"/>
      <c r="AI146" s="214"/>
      <c r="AJ146" s="214"/>
      <c r="AK146" s="214"/>
      <c r="AL146" s="214"/>
      <c r="AM146" s="214"/>
      <c r="AN146" s="214"/>
    </row>
    <row r="147" spans="1:40" ht="60" hidden="1" x14ac:dyDescent="0.25">
      <c r="A147" s="7">
        <v>1164529</v>
      </c>
      <c r="B147" s="9" t="s">
        <v>149</v>
      </c>
      <c r="C147" s="9" t="s">
        <v>835</v>
      </c>
      <c r="D147" s="73" t="s">
        <v>429</v>
      </c>
      <c r="E147" s="73" t="s">
        <v>419</v>
      </c>
      <c r="F147" s="7" t="s">
        <v>23</v>
      </c>
      <c r="G147" s="44" t="s">
        <v>28</v>
      </c>
      <c r="H147" s="44">
        <v>2</v>
      </c>
      <c r="I147" s="73" t="s">
        <v>420</v>
      </c>
      <c r="J147" s="73"/>
      <c r="K147" s="7">
        <v>8</v>
      </c>
      <c r="L147" s="7">
        <v>2</v>
      </c>
      <c r="M147" s="7">
        <v>3</v>
      </c>
      <c r="N147" s="105">
        <f t="shared" si="23"/>
        <v>150</v>
      </c>
      <c r="O147" s="206">
        <f t="shared" si="24"/>
        <v>100</v>
      </c>
      <c r="P147" s="7">
        <v>2</v>
      </c>
      <c r="Q147" s="7">
        <v>2</v>
      </c>
      <c r="R147" s="7">
        <v>6</v>
      </c>
      <c r="S147" s="7">
        <v>0</v>
      </c>
      <c r="T147" s="7">
        <v>4</v>
      </c>
      <c r="U147" s="207">
        <f t="shared" si="27"/>
        <v>12</v>
      </c>
      <c r="V147" s="7">
        <v>2</v>
      </c>
      <c r="W147" s="7">
        <v>0</v>
      </c>
      <c r="X147" s="213"/>
      <c r="Y147" s="73">
        <v>0</v>
      </c>
      <c r="Z147" s="213"/>
      <c r="AA147" s="73">
        <v>1</v>
      </c>
      <c r="AB147" s="213"/>
      <c r="AC147" s="73">
        <v>1</v>
      </c>
      <c r="AD147" s="213"/>
      <c r="AE147" s="208">
        <f t="shared" si="25"/>
        <v>0</v>
      </c>
      <c r="AF147" s="76">
        <f t="shared" si="26"/>
        <v>0</v>
      </c>
      <c r="AG147" s="214"/>
      <c r="AH147" s="214"/>
      <c r="AI147" s="214"/>
      <c r="AJ147" s="214"/>
      <c r="AK147" s="214"/>
      <c r="AL147" s="214"/>
      <c r="AM147" s="214"/>
      <c r="AN147" s="214"/>
    </row>
    <row r="148" spans="1:40" ht="60" hidden="1" x14ac:dyDescent="0.25">
      <c r="A148" s="7">
        <v>1164589</v>
      </c>
      <c r="B148" s="9" t="s">
        <v>430</v>
      </c>
      <c r="C148" s="9"/>
      <c r="D148" s="73" t="s">
        <v>434</v>
      </c>
      <c r="E148" s="73" t="s">
        <v>435</v>
      </c>
      <c r="F148" s="7" t="s">
        <v>23</v>
      </c>
      <c r="G148" s="174" t="s">
        <v>24</v>
      </c>
      <c r="H148" s="174">
        <v>2</v>
      </c>
      <c r="I148" s="73" t="s">
        <v>435</v>
      </c>
      <c r="J148" s="73"/>
      <c r="K148" s="7">
        <v>1</v>
      </c>
      <c r="L148" s="7">
        <v>1</v>
      </c>
      <c r="M148" s="7">
        <v>1</v>
      </c>
      <c r="N148" s="105">
        <f t="shared" si="23"/>
        <v>100</v>
      </c>
      <c r="O148" s="138">
        <f t="shared" si="24"/>
        <v>100</v>
      </c>
      <c r="P148" s="7">
        <v>1</v>
      </c>
      <c r="Q148" s="7">
        <v>0</v>
      </c>
      <c r="R148" s="7">
        <v>1</v>
      </c>
      <c r="S148" s="7">
        <v>0</v>
      </c>
      <c r="T148" s="7">
        <v>1</v>
      </c>
      <c r="U148" s="139">
        <f t="shared" si="27"/>
        <v>2</v>
      </c>
      <c r="V148" s="73">
        <v>1</v>
      </c>
      <c r="W148" s="73">
        <v>1</v>
      </c>
      <c r="X148" s="213"/>
      <c r="Y148" s="73">
        <v>1</v>
      </c>
      <c r="Z148" s="213"/>
      <c r="AA148" s="73">
        <v>1</v>
      </c>
      <c r="AB148" s="213"/>
      <c r="AC148" s="73">
        <v>1</v>
      </c>
      <c r="AD148" s="213"/>
      <c r="AE148" s="208">
        <f>IF(ISBLANK(Z148),X148,IF(ISBLANK(AB148),Z148,IF(ISBLANK(AD148),AB148,AD148)))</f>
        <v>0</v>
      </c>
      <c r="AF148" s="76">
        <f t="shared" si="26"/>
        <v>0</v>
      </c>
      <c r="AG148" s="214"/>
      <c r="AH148" s="214"/>
      <c r="AI148" s="214"/>
      <c r="AJ148" s="214"/>
      <c r="AK148" s="214"/>
      <c r="AL148" s="214"/>
      <c r="AM148" s="214"/>
      <c r="AN148" s="214"/>
    </row>
    <row r="149" spans="1:40" ht="60" hidden="1" x14ac:dyDescent="0.25">
      <c r="A149" s="7">
        <v>1164594</v>
      </c>
      <c r="B149" s="9" t="s">
        <v>436</v>
      </c>
      <c r="C149" s="9"/>
      <c r="D149" s="73" t="s">
        <v>438</v>
      </c>
      <c r="E149" s="73" t="s">
        <v>439</v>
      </c>
      <c r="F149" s="7" t="s">
        <v>23</v>
      </c>
      <c r="G149" s="172" t="s">
        <v>1046</v>
      </c>
      <c r="H149" s="172">
        <v>1</v>
      </c>
      <c r="I149" s="73" t="s">
        <v>440</v>
      </c>
      <c r="J149" s="73"/>
      <c r="K149" s="7">
        <v>484</v>
      </c>
      <c r="L149" s="7">
        <v>424</v>
      </c>
      <c r="M149" s="7">
        <v>454</v>
      </c>
      <c r="N149" s="105">
        <f t="shared" si="23"/>
        <v>107.0754716981132</v>
      </c>
      <c r="O149" s="138">
        <f t="shared" si="24"/>
        <v>100</v>
      </c>
      <c r="P149" s="7">
        <v>444</v>
      </c>
      <c r="Q149" s="7">
        <v>0</v>
      </c>
      <c r="R149" s="7">
        <v>404</v>
      </c>
      <c r="S149" s="7">
        <v>600</v>
      </c>
      <c r="T149" s="7">
        <v>0</v>
      </c>
      <c r="U149" s="139">
        <f t="shared" si="27"/>
        <v>1004</v>
      </c>
      <c r="V149" s="73">
        <v>464</v>
      </c>
      <c r="W149" s="73">
        <v>448</v>
      </c>
      <c r="X149" s="213"/>
      <c r="Y149" s="73">
        <v>454</v>
      </c>
      <c r="Z149" s="213"/>
      <c r="AA149" s="73">
        <v>460</v>
      </c>
      <c r="AB149" s="213"/>
      <c r="AC149" s="73">
        <v>464</v>
      </c>
      <c r="AD149" s="213"/>
      <c r="AE149" s="208">
        <f>IF(ISBLANK(X149),0,IF(ISBLANK(Z149),X149,IF(ISBLANK(AB149),Z149,IF(ISBLANK(AD149),AB149,AD149))))</f>
        <v>0</v>
      </c>
      <c r="AF149" s="76">
        <f t="shared" si="26"/>
        <v>0</v>
      </c>
      <c r="AG149" s="214"/>
      <c r="AH149" s="214"/>
      <c r="AI149" s="214"/>
      <c r="AJ149" s="214"/>
      <c r="AK149" s="214"/>
      <c r="AL149" s="214"/>
      <c r="AM149" s="214"/>
      <c r="AN149" s="214"/>
    </row>
    <row r="150" spans="1:40" ht="225" hidden="1" x14ac:dyDescent="0.25">
      <c r="A150" s="7">
        <v>1164599</v>
      </c>
      <c r="B150" s="9" t="s">
        <v>436</v>
      </c>
      <c r="C150" s="9"/>
      <c r="D150" s="73" t="s">
        <v>438</v>
      </c>
      <c r="E150" s="73" t="s">
        <v>719</v>
      </c>
      <c r="F150" s="7" t="s">
        <v>23</v>
      </c>
      <c r="G150" s="172" t="s">
        <v>1046</v>
      </c>
      <c r="H150" s="172">
        <v>1</v>
      </c>
      <c r="I150" s="73" t="s">
        <v>441</v>
      </c>
      <c r="J150" s="73"/>
      <c r="K150" s="7">
        <v>589</v>
      </c>
      <c r="L150" s="7">
        <v>469</v>
      </c>
      <c r="M150" s="7">
        <v>508</v>
      </c>
      <c r="N150" s="105">
        <f t="shared" si="23"/>
        <v>108.31556503198294</v>
      </c>
      <c r="O150" s="138">
        <f t="shared" si="24"/>
        <v>100</v>
      </c>
      <c r="P150" s="7">
        <v>509</v>
      </c>
      <c r="Q150" s="7">
        <v>0</v>
      </c>
      <c r="R150" s="7">
        <v>405</v>
      </c>
      <c r="S150" s="7">
        <v>511</v>
      </c>
      <c r="T150" s="7">
        <v>0</v>
      </c>
      <c r="U150" s="139">
        <f t="shared" si="27"/>
        <v>916</v>
      </c>
      <c r="V150" s="73">
        <v>549</v>
      </c>
      <c r="W150" s="73">
        <v>520</v>
      </c>
      <c r="X150" s="213"/>
      <c r="Y150" s="73">
        <v>530</v>
      </c>
      <c r="Z150" s="213"/>
      <c r="AA150" s="73">
        <v>540</v>
      </c>
      <c r="AB150" s="213"/>
      <c r="AC150" s="73">
        <v>549</v>
      </c>
      <c r="AD150" s="213"/>
      <c r="AE150" s="208">
        <f>IF(ISBLANK(X150),0,IF(ISBLANK(Z150),X150,IF(ISBLANK(AB150),Z150,IF(ISBLANK(AD150),AB150,AD150))))</f>
        <v>0</v>
      </c>
      <c r="AF150" s="76">
        <f t="shared" si="26"/>
        <v>0</v>
      </c>
      <c r="AG150" s="214"/>
      <c r="AH150" s="214"/>
      <c r="AI150" s="214"/>
      <c r="AJ150" s="214"/>
      <c r="AK150" s="214"/>
      <c r="AL150" s="214"/>
      <c r="AM150" s="214"/>
      <c r="AN150" s="214"/>
    </row>
    <row r="151" spans="1:40" ht="75" hidden="1" x14ac:dyDescent="0.25">
      <c r="A151" s="7">
        <v>1164590</v>
      </c>
      <c r="B151" s="9" t="s">
        <v>436</v>
      </c>
      <c r="C151" s="9"/>
      <c r="D151" s="73" t="s">
        <v>438</v>
      </c>
      <c r="E151" s="73" t="s">
        <v>442</v>
      </c>
      <c r="F151" s="13" t="s">
        <v>60</v>
      </c>
      <c r="G151" s="173" t="s">
        <v>61</v>
      </c>
      <c r="H151" s="173">
        <v>1</v>
      </c>
      <c r="I151" s="73" t="s">
        <v>443</v>
      </c>
      <c r="J151" s="73" t="s">
        <v>444</v>
      </c>
      <c r="K151" s="141">
        <v>100</v>
      </c>
      <c r="L151" s="37">
        <v>0.25</v>
      </c>
      <c r="M151" s="79">
        <v>0</v>
      </c>
      <c r="N151" s="105">
        <f t="shared" si="23"/>
        <v>0</v>
      </c>
      <c r="O151" s="138">
        <f t="shared" si="24"/>
        <v>0</v>
      </c>
      <c r="P151" s="141">
        <v>50</v>
      </c>
      <c r="Q151" s="144">
        <v>0</v>
      </c>
      <c r="R151" s="144">
        <v>25</v>
      </c>
      <c r="S151" s="7">
        <v>40</v>
      </c>
      <c r="T151" s="7">
        <v>0</v>
      </c>
      <c r="U151" s="139">
        <f t="shared" si="27"/>
        <v>65</v>
      </c>
      <c r="V151" s="2">
        <v>0.75</v>
      </c>
      <c r="W151" s="2">
        <v>0.56999999999999995</v>
      </c>
      <c r="X151" s="216"/>
      <c r="Y151" s="2">
        <v>0.63</v>
      </c>
      <c r="Z151" s="216"/>
      <c r="AA151" s="2">
        <v>0.68</v>
      </c>
      <c r="AB151" s="216"/>
      <c r="AC151" s="2">
        <v>0.75</v>
      </c>
      <c r="AD151" s="216"/>
      <c r="AE151" s="211">
        <f>IF(ISBLANK(Z151),X151,IF(ISBLANK(AB151),Z151,IF(ISBLANK(AD151),AB151,AD151)))</f>
        <v>0</v>
      </c>
      <c r="AF151" s="76">
        <f t="shared" si="26"/>
        <v>0</v>
      </c>
      <c r="AG151" s="214"/>
      <c r="AH151" s="214"/>
      <c r="AI151" s="214"/>
      <c r="AJ151" s="214"/>
      <c r="AK151" s="214"/>
      <c r="AL151" s="214"/>
      <c r="AM151" s="214"/>
      <c r="AN151" s="214"/>
    </row>
    <row r="152" spans="1:40" ht="135" hidden="1" x14ac:dyDescent="0.25">
      <c r="A152" s="7">
        <v>1164595</v>
      </c>
      <c r="B152" s="9" t="s">
        <v>436</v>
      </c>
      <c r="C152" s="9"/>
      <c r="D152" s="73" t="s">
        <v>438</v>
      </c>
      <c r="E152" s="73" t="s">
        <v>724</v>
      </c>
      <c r="F152" s="13" t="s">
        <v>23</v>
      </c>
      <c r="G152" s="44" t="s">
        <v>28</v>
      </c>
      <c r="H152" s="44">
        <v>2</v>
      </c>
      <c r="I152" s="73" t="s">
        <v>445</v>
      </c>
      <c r="J152" s="73"/>
      <c r="K152" s="7">
        <v>4</v>
      </c>
      <c r="L152" s="7">
        <v>1</v>
      </c>
      <c r="M152" s="7">
        <v>1</v>
      </c>
      <c r="N152" s="105">
        <f t="shared" si="23"/>
        <v>100</v>
      </c>
      <c r="O152" s="138">
        <f t="shared" si="24"/>
        <v>100</v>
      </c>
      <c r="P152" s="7">
        <v>1</v>
      </c>
      <c r="Q152" s="7">
        <v>0</v>
      </c>
      <c r="R152" s="7">
        <v>0</v>
      </c>
      <c r="S152" s="7">
        <v>1</v>
      </c>
      <c r="T152" s="7">
        <v>0</v>
      </c>
      <c r="U152" s="139">
        <f t="shared" si="27"/>
        <v>1</v>
      </c>
      <c r="V152" s="73">
        <v>1</v>
      </c>
      <c r="W152" s="73">
        <v>0</v>
      </c>
      <c r="X152" s="213"/>
      <c r="Y152" s="73">
        <v>0</v>
      </c>
      <c r="Z152" s="213"/>
      <c r="AA152" s="73">
        <v>0</v>
      </c>
      <c r="AB152" s="213"/>
      <c r="AC152" s="73">
        <v>1</v>
      </c>
      <c r="AD152" s="213"/>
      <c r="AE152" s="208">
        <f t="shared" si="25"/>
        <v>0</v>
      </c>
      <c r="AF152" s="76">
        <f t="shared" si="26"/>
        <v>0</v>
      </c>
      <c r="AG152" s="214"/>
      <c r="AH152" s="214"/>
      <c r="AI152" s="214"/>
      <c r="AJ152" s="214"/>
      <c r="AK152" s="214"/>
      <c r="AL152" s="214"/>
      <c r="AM152" s="214"/>
      <c r="AN152" s="214"/>
    </row>
    <row r="153" spans="1:40" ht="120" hidden="1" x14ac:dyDescent="0.25">
      <c r="A153" s="7">
        <v>1164600</v>
      </c>
      <c r="B153" s="9" t="s">
        <v>430</v>
      </c>
      <c r="C153" s="9"/>
      <c r="D153" s="73" t="s">
        <v>438</v>
      </c>
      <c r="E153" s="73" t="s">
        <v>446</v>
      </c>
      <c r="F153" s="13" t="s">
        <v>23</v>
      </c>
      <c r="G153" s="44" t="s">
        <v>28</v>
      </c>
      <c r="H153" s="44">
        <v>2</v>
      </c>
      <c r="I153" s="73" t="s">
        <v>447</v>
      </c>
      <c r="J153" s="73"/>
      <c r="K153" s="7">
        <v>1</v>
      </c>
      <c r="L153" s="7">
        <v>0</v>
      </c>
      <c r="M153" s="7">
        <v>0</v>
      </c>
      <c r="N153" s="105" t="str">
        <f t="shared" si="23"/>
        <v>NP</v>
      </c>
      <c r="O153" s="138" t="str">
        <f t="shared" si="24"/>
        <v>NP</v>
      </c>
      <c r="P153" s="7">
        <v>0</v>
      </c>
      <c r="Q153" s="7">
        <v>0</v>
      </c>
      <c r="R153" s="7">
        <v>0.25</v>
      </c>
      <c r="S153" s="7">
        <v>0</v>
      </c>
      <c r="T153" s="7">
        <v>0</v>
      </c>
      <c r="U153" s="139">
        <f t="shared" si="27"/>
        <v>0.25</v>
      </c>
      <c r="V153" s="73">
        <v>0</v>
      </c>
      <c r="W153" s="73">
        <v>0</v>
      </c>
      <c r="X153" s="213"/>
      <c r="Y153" s="73">
        <v>0</v>
      </c>
      <c r="Z153" s="213"/>
      <c r="AA153" s="73">
        <v>0</v>
      </c>
      <c r="AB153" s="213"/>
      <c r="AC153" s="73">
        <v>0</v>
      </c>
      <c r="AD153" s="213"/>
      <c r="AE153" s="208">
        <f t="shared" si="25"/>
        <v>0</v>
      </c>
      <c r="AF153" s="76" t="str">
        <f t="shared" si="26"/>
        <v>NP</v>
      </c>
      <c r="AG153" s="214"/>
      <c r="AH153" s="214"/>
      <c r="AI153" s="214"/>
      <c r="AJ153" s="214"/>
      <c r="AK153" s="214"/>
      <c r="AL153" s="214"/>
      <c r="AM153" s="214"/>
      <c r="AN153" s="214"/>
    </row>
    <row r="154" spans="1:40" ht="270" hidden="1" x14ac:dyDescent="0.25">
      <c r="A154" s="7">
        <v>1164591</v>
      </c>
      <c r="B154" s="9" t="s">
        <v>430</v>
      </c>
      <c r="C154" s="9"/>
      <c r="D154" s="73" t="s">
        <v>1189</v>
      </c>
      <c r="E154" s="73" t="s">
        <v>856</v>
      </c>
      <c r="F154" s="13" t="s">
        <v>140</v>
      </c>
      <c r="G154" s="44" t="s">
        <v>28</v>
      </c>
      <c r="H154" s="44">
        <v>2</v>
      </c>
      <c r="I154" s="73" t="s">
        <v>449</v>
      </c>
      <c r="J154" s="73"/>
      <c r="K154" s="7">
        <v>4</v>
      </c>
      <c r="L154" s="7">
        <v>1</v>
      </c>
      <c r="M154" s="7">
        <v>0</v>
      </c>
      <c r="N154" s="105">
        <f t="shared" si="23"/>
        <v>0</v>
      </c>
      <c r="O154" s="138">
        <f t="shared" si="24"/>
        <v>0</v>
      </c>
      <c r="P154" s="7">
        <v>1</v>
      </c>
      <c r="Q154" s="7">
        <v>0.25</v>
      </c>
      <c r="R154" s="7">
        <v>0</v>
      </c>
      <c r="S154" s="7">
        <v>0</v>
      </c>
      <c r="T154" s="7">
        <v>1</v>
      </c>
      <c r="U154" s="139">
        <f t="shared" si="27"/>
        <v>1.25</v>
      </c>
      <c r="V154" s="73">
        <v>1</v>
      </c>
      <c r="W154" s="73">
        <v>0</v>
      </c>
      <c r="X154" s="213"/>
      <c r="Y154" s="73">
        <v>0</v>
      </c>
      <c r="Z154" s="213"/>
      <c r="AA154" s="73">
        <v>0</v>
      </c>
      <c r="AB154" s="213"/>
      <c r="AC154" s="73">
        <v>1</v>
      </c>
      <c r="AD154" s="213"/>
      <c r="AE154" s="208">
        <f t="shared" si="25"/>
        <v>0</v>
      </c>
      <c r="AF154" s="76">
        <f t="shared" si="26"/>
        <v>0</v>
      </c>
      <c r="AG154" s="214"/>
      <c r="AH154" s="214"/>
      <c r="AI154" s="214"/>
      <c r="AJ154" s="214"/>
      <c r="AK154" s="214"/>
      <c r="AL154" s="214"/>
      <c r="AM154" s="214"/>
      <c r="AN154" s="214"/>
    </row>
    <row r="155" spans="1:40" ht="225" hidden="1" x14ac:dyDescent="0.25">
      <c r="A155" s="7">
        <v>1164596</v>
      </c>
      <c r="B155" s="9" t="s">
        <v>430</v>
      </c>
      <c r="C155" s="9"/>
      <c r="D155" s="73" t="s">
        <v>1189</v>
      </c>
      <c r="E155" s="73" t="s">
        <v>744</v>
      </c>
      <c r="F155" s="13" t="s">
        <v>23</v>
      </c>
      <c r="G155" s="174" t="s">
        <v>24</v>
      </c>
      <c r="H155" s="174">
        <v>2</v>
      </c>
      <c r="I155" s="73" t="s">
        <v>450</v>
      </c>
      <c r="J155" s="73" t="s">
        <v>451</v>
      </c>
      <c r="K155" s="7">
        <v>4</v>
      </c>
      <c r="L155" s="7">
        <v>4</v>
      </c>
      <c r="M155" s="7">
        <v>4</v>
      </c>
      <c r="N155" s="105">
        <f t="shared" si="23"/>
        <v>100</v>
      </c>
      <c r="O155" s="138">
        <f t="shared" si="24"/>
        <v>100</v>
      </c>
      <c r="P155" s="7">
        <v>4</v>
      </c>
      <c r="Q155" s="7">
        <v>3</v>
      </c>
      <c r="R155" s="7">
        <v>4</v>
      </c>
      <c r="S155" s="7">
        <v>0</v>
      </c>
      <c r="T155" s="7">
        <v>3</v>
      </c>
      <c r="U155" s="139">
        <f t="shared" si="27"/>
        <v>10</v>
      </c>
      <c r="V155" s="73">
        <v>4</v>
      </c>
      <c r="W155" s="73">
        <v>4</v>
      </c>
      <c r="X155" s="213"/>
      <c r="Y155" s="73">
        <v>4</v>
      </c>
      <c r="Z155" s="213"/>
      <c r="AA155" s="73">
        <v>4</v>
      </c>
      <c r="AB155" s="213"/>
      <c r="AC155" s="73">
        <v>4</v>
      </c>
      <c r="AD155" s="213"/>
      <c r="AE155" s="208">
        <f>IF(ISBLANK(Z155),X155,IF(ISBLANK(AB155),Z155,IF(ISBLANK(AD155),AB155,AD155)))</f>
        <v>0</v>
      </c>
      <c r="AF155" s="76">
        <f t="shared" si="26"/>
        <v>0</v>
      </c>
      <c r="AG155" s="214"/>
      <c r="AH155" s="214"/>
      <c r="AI155" s="214"/>
      <c r="AJ155" s="214"/>
      <c r="AK155" s="214"/>
      <c r="AL155" s="214"/>
      <c r="AM155" s="214"/>
      <c r="AN155" s="214"/>
    </row>
    <row r="156" spans="1:40" ht="90" hidden="1" x14ac:dyDescent="0.25">
      <c r="A156" s="7">
        <v>1164601</v>
      </c>
      <c r="B156" s="9" t="s">
        <v>436</v>
      </c>
      <c r="C156" s="9"/>
      <c r="D156" s="73" t="s">
        <v>452</v>
      </c>
      <c r="E156" s="73" t="s">
        <v>726</v>
      </c>
      <c r="F156" s="7" t="s">
        <v>23</v>
      </c>
      <c r="G156" s="174" t="s">
        <v>24</v>
      </c>
      <c r="H156" s="174">
        <v>2</v>
      </c>
      <c r="I156" s="73" t="s">
        <v>453</v>
      </c>
      <c r="J156" s="73"/>
      <c r="K156" s="7">
        <v>1</v>
      </c>
      <c r="L156" s="7">
        <v>1</v>
      </c>
      <c r="M156" s="7">
        <v>1</v>
      </c>
      <c r="N156" s="105">
        <f t="shared" si="23"/>
        <v>100</v>
      </c>
      <c r="O156" s="138">
        <f t="shared" si="24"/>
        <v>100</v>
      </c>
      <c r="P156" s="7">
        <v>1</v>
      </c>
      <c r="Q156" s="7">
        <v>0</v>
      </c>
      <c r="R156" s="7">
        <v>0.5</v>
      </c>
      <c r="S156" s="7">
        <v>1</v>
      </c>
      <c r="T156" s="7">
        <v>0</v>
      </c>
      <c r="U156" s="139">
        <f t="shared" si="27"/>
        <v>1.5</v>
      </c>
      <c r="V156" s="73">
        <v>1</v>
      </c>
      <c r="W156" s="73">
        <v>1</v>
      </c>
      <c r="X156" s="213"/>
      <c r="Y156" s="73">
        <v>1</v>
      </c>
      <c r="Z156" s="213"/>
      <c r="AA156" s="73">
        <v>1</v>
      </c>
      <c r="AB156" s="213"/>
      <c r="AC156" s="73">
        <v>1</v>
      </c>
      <c r="AD156" s="213"/>
      <c r="AE156" s="208">
        <f>IF(ISBLANK(Z156),X156,IF(ISBLANK(AB156),Z156,IF(ISBLANK(AD156),AB156,AD156)))</f>
        <v>0</v>
      </c>
      <c r="AF156" s="76">
        <f t="shared" si="26"/>
        <v>0</v>
      </c>
      <c r="AG156" s="214"/>
      <c r="AH156" s="214"/>
      <c r="AI156" s="214"/>
      <c r="AJ156" s="214"/>
      <c r="AK156" s="214"/>
      <c r="AL156" s="214"/>
      <c r="AM156" s="214"/>
      <c r="AN156" s="214"/>
    </row>
    <row r="157" spans="1:40" ht="135" hidden="1" x14ac:dyDescent="0.25">
      <c r="A157" s="7">
        <v>1164592</v>
      </c>
      <c r="B157" s="9" t="s">
        <v>436</v>
      </c>
      <c r="C157" s="9"/>
      <c r="D157" s="73" t="s">
        <v>452</v>
      </c>
      <c r="E157" s="73" t="s">
        <v>729</v>
      </c>
      <c r="F157" s="7" t="s">
        <v>23</v>
      </c>
      <c r="G157" s="44" t="s">
        <v>28</v>
      </c>
      <c r="H157" s="44">
        <v>1</v>
      </c>
      <c r="I157" s="73" t="s">
        <v>454</v>
      </c>
      <c r="J157" s="73"/>
      <c r="K157" s="7">
        <v>1</v>
      </c>
      <c r="L157" s="7">
        <v>1</v>
      </c>
      <c r="M157" s="7">
        <v>1</v>
      </c>
      <c r="N157" s="105">
        <f t="shared" si="23"/>
        <v>100</v>
      </c>
      <c r="O157" s="138">
        <f t="shared" si="24"/>
        <v>100</v>
      </c>
      <c r="P157" s="7">
        <v>0</v>
      </c>
      <c r="Q157" s="7">
        <v>0</v>
      </c>
      <c r="R157" s="7">
        <v>0</v>
      </c>
      <c r="S157" s="7">
        <v>0</v>
      </c>
      <c r="T157" s="7">
        <v>0</v>
      </c>
      <c r="U157" s="139">
        <f t="shared" si="27"/>
        <v>0</v>
      </c>
      <c r="V157" s="73">
        <v>0</v>
      </c>
      <c r="W157" s="73">
        <v>0</v>
      </c>
      <c r="X157" s="213"/>
      <c r="Y157" s="73">
        <v>0</v>
      </c>
      <c r="Z157" s="213"/>
      <c r="AA157" s="73">
        <v>0</v>
      </c>
      <c r="AB157" s="213"/>
      <c r="AC157" s="73">
        <v>0</v>
      </c>
      <c r="AD157" s="213"/>
      <c r="AE157" s="208">
        <f t="shared" si="25"/>
        <v>0</v>
      </c>
      <c r="AF157" s="76" t="str">
        <f t="shared" si="26"/>
        <v>NP</v>
      </c>
      <c r="AG157" s="214"/>
      <c r="AH157" s="214"/>
      <c r="AI157" s="214"/>
      <c r="AJ157" s="214"/>
      <c r="AK157" s="214"/>
      <c r="AL157" s="214"/>
      <c r="AM157" s="214"/>
      <c r="AN157" s="214"/>
    </row>
    <row r="158" spans="1:40" ht="180" hidden="1" x14ac:dyDescent="0.25">
      <c r="A158" s="7">
        <v>1164597</v>
      </c>
      <c r="B158" s="9" t="s">
        <v>436</v>
      </c>
      <c r="C158" s="9"/>
      <c r="D158" s="73" t="s">
        <v>455</v>
      </c>
      <c r="E158" s="73" t="s">
        <v>456</v>
      </c>
      <c r="F158" s="7" t="s">
        <v>23</v>
      </c>
      <c r="G158" s="44" t="s">
        <v>28</v>
      </c>
      <c r="H158" s="44">
        <v>2</v>
      </c>
      <c r="I158" s="73" t="s">
        <v>457</v>
      </c>
      <c r="J158" s="73"/>
      <c r="K158" s="7">
        <v>40</v>
      </c>
      <c r="L158" s="7">
        <v>10</v>
      </c>
      <c r="M158" s="7">
        <v>36</v>
      </c>
      <c r="N158" s="105">
        <f t="shared" si="23"/>
        <v>360</v>
      </c>
      <c r="O158" s="138">
        <f t="shared" si="24"/>
        <v>100</v>
      </c>
      <c r="P158" s="7">
        <v>10</v>
      </c>
      <c r="Q158" s="7">
        <v>0</v>
      </c>
      <c r="R158" s="7">
        <v>22</v>
      </c>
      <c r="S158" s="7">
        <v>7</v>
      </c>
      <c r="T158" s="7">
        <v>0</v>
      </c>
      <c r="U158" s="139">
        <f t="shared" si="27"/>
        <v>29</v>
      </c>
      <c r="V158" s="73">
        <v>10</v>
      </c>
      <c r="W158" s="73">
        <f>V158/4</f>
        <v>2.5</v>
      </c>
      <c r="X158" s="213"/>
      <c r="Y158" s="73">
        <f>V158/4</f>
        <v>2.5</v>
      </c>
      <c r="Z158" s="213"/>
      <c r="AA158" s="73">
        <f>V158/4</f>
        <v>2.5</v>
      </c>
      <c r="AB158" s="213"/>
      <c r="AC158" s="73">
        <f>V158/4</f>
        <v>2.5</v>
      </c>
      <c r="AD158" s="213"/>
      <c r="AE158" s="208">
        <f t="shared" si="25"/>
        <v>0</v>
      </c>
      <c r="AF158" s="76">
        <f t="shared" si="26"/>
        <v>0</v>
      </c>
      <c r="AG158" s="214"/>
      <c r="AH158" s="214"/>
      <c r="AI158" s="214"/>
      <c r="AJ158" s="214"/>
      <c r="AK158" s="214"/>
      <c r="AL158" s="214"/>
      <c r="AM158" s="214"/>
      <c r="AN158" s="214"/>
    </row>
    <row r="159" spans="1:40" ht="150" hidden="1" x14ac:dyDescent="0.25">
      <c r="A159" s="7">
        <v>1164602</v>
      </c>
      <c r="B159" s="9" t="s">
        <v>436</v>
      </c>
      <c r="C159" s="9"/>
      <c r="D159" s="73" t="s">
        <v>455</v>
      </c>
      <c r="E159" s="73" t="s">
        <v>458</v>
      </c>
      <c r="F159" s="7" t="s">
        <v>23</v>
      </c>
      <c r="G159" s="44" t="s">
        <v>28</v>
      </c>
      <c r="H159" s="44">
        <v>2</v>
      </c>
      <c r="I159" s="73" t="s">
        <v>459</v>
      </c>
      <c r="J159" s="73"/>
      <c r="K159" s="7"/>
      <c r="L159" s="7"/>
      <c r="M159" s="7">
        <v>80</v>
      </c>
      <c r="N159" s="105" t="str">
        <f t="shared" si="23"/>
        <v>NP</v>
      </c>
      <c r="O159" s="138" t="str">
        <f t="shared" si="24"/>
        <v>NP</v>
      </c>
      <c r="P159" s="7">
        <v>4</v>
      </c>
      <c r="Q159" s="7">
        <v>0</v>
      </c>
      <c r="R159" s="7">
        <v>4</v>
      </c>
      <c r="S159" s="7">
        <v>25</v>
      </c>
      <c r="T159" s="7">
        <v>27</v>
      </c>
      <c r="U159" s="139">
        <f t="shared" si="27"/>
        <v>56</v>
      </c>
      <c r="V159" s="73"/>
      <c r="W159" s="73">
        <f>V159/4</f>
        <v>0</v>
      </c>
      <c r="X159" s="213"/>
      <c r="Y159" s="73">
        <f>V159/4</f>
        <v>0</v>
      </c>
      <c r="Z159" s="213"/>
      <c r="AA159" s="73">
        <f>V159/4</f>
        <v>0</v>
      </c>
      <c r="AB159" s="213"/>
      <c r="AC159" s="73">
        <f>V159/4</f>
        <v>0</v>
      </c>
      <c r="AD159" s="213"/>
      <c r="AE159" s="208">
        <f t="shared" si="25"/>
        <v>0</v>
      </c>
      <c r="AF159" s="76" t="str">
        <f t="shared" si="26"/>
        <v>NP</v>
      </c>
      <c r="AG159" s="214"/>
      <c r="AH159" s="214"/>
      <c r="AI159" s="214"/>
      <c r="AJ159" s="214"/>
      <c r="AK159" s="214"/>
      <c r="AL159" s="214"/>
      <c r="AM159" s="214"/>
      <c r="AN159" s="214"/>
    </row>
    <row r="160" spans="1:40" ht="60" hidden="1" x14ac:dyDescent="0.25">
      <c r="A160" s="7">
        <v>1164593</v>
      </c>
      <c r="B160" s="9" t="s">
        <v>436</v>
      </c>
      <c r="C160" s="9"/>
      <c r="D160" s="73" t="s">
        <v>455</v>
      </c>
      <c r="E160" s="73" t="s">
        <v>460</v>
      </c>
      <c r="F160" s="7" t="s">
        <v>23</v>
      </c>
      <c r="G160" s="44" t="s">
        <v>28</v>
      </c>
      <c r="H160" s="44">
        <v>2</v>
      </c>
      <c r="I160" s="73" t="s">
        <v>460</v>
      </c>
      <c r="J160" s="73"/>
      <c r="K160" s="7">
        <v>1</v>
      </c>
      <c r="L160" s="7">
        <v>0</v>
      </c>
      <c r="M160" s="7">
        <v>0</v>
      </c>
      <c r="N160" s="105" t="str">
        <f t="shared" si="23"/>
        <v>NP</v>
      </c>
      <c r="O160" s="138" t="str">
        <f t="shared" si="24"/>
        <v>NP</v>
      </c>
      <c r="P160" s="7">
        <v>1</v>
      </c>
      <c r="Q160" s="7">
        <v>0</v>
      </c>
      <c r="R160" s="7">
        <v>0</v>
      </c>
      <c r="S160" s="7">
        <v>0</v>
      </c>
      <c r="T160" s="7">
        <v>1</v>
      </c>
      <c r="U160" s="139">
        <f t="shared" si="27"/>
        <v>1</v>
      </c>
      <c r="V160" s="73">
        <v>0</v>
      </c>
      <c r="W160" s="73">
        <v>0</v>
      </c>
      <c r="X160" s="213"/>
      <c r="Y160" s="73">
        <v>0</v>
      </c>
      <c r="Z160" s="213"/>
      <c r="AA160" s="73">
        <v>0</v>
      </c>
      <c r="AB160" s="213"/>
      <c r="AC160" s="73">
        <v>0</v>
      </c>
      <c r="AD160" s="213"/>
      <c r="AE160" s="208">
        <f t="shared" si="25"/>
        <v>0</v>
      </c>
      <c r="AF160" s="76" t="str">
        <f t="shared" si="26"/>
        <v>NP</v>
      </c>
      <c r="AG160" s="214"/>
      <c r="AH160" s="214"/>
      <c r="AI160" s="214"/>
      <c r="AJ160" s="214"/>
      <c r="AK160" s="214"/>
      <c r="AL160" s="214"/>
      <c r="AM160" s="214"/>
      <c r="AN160" s="214"/>
    </row>
    <row r="161" spans="1:40" ht="150" hidden="1" x14ac:dyDescent="0.25">
      <c r="A161" s="7">
        <v>1164580</v>
      </c>
      <c r="B161" s="9" t="s">
        <v>65</v>
      </c>
      <c r="C161" s="9"/>
      <c r="D161" s="73" t="s">
        <v>461</v>
      </c>
      <c r="E161" s="74" t="s">
        <v>462</v>
      </c>
      <c r="F161" s="7" t="s">
        <v>60</v>
      </c>
      <c r="G161" s="174" t="s">
        <v>24</v>
      </c>
      <c r="H161" s="174">
        <v>2</v>
      </c>
      <c r="I161" s="73" t="s">
        <v>463</v>
      </c>
      <c r="J161" s="73" t="s">
        <v>464</v>
      </c>
      <c r="K161" s="141">
        <v>70</v>
      </c>
      <c r="L161" s="37">
        <v>0.7</v>
      </c>
      <c r="M161" s="79">
        <v>0.5</v>
      </c>
      <c r="N161" s="105">
        <f t="shared" si="23"/>
        <v>71.428571428571431</v>
      </c>
      <c r="O161" s="138">
        <f t="shared" si="24"/>
        <v>71.428571428571431</v>
      </c>
      <c r="P161" s="141">
        <v>70</v>
      </c>
      <c r="Q161" s="144">
        <v>18</v>
      </c>
      <c r="R161" s="144">
        <v>50</v>
      </c>
      <c r="S161" s="7">
        <v>50</v>
      </c>
      <c r="T161" s="7">
        <v>0.5</v>
      </c>
      <c r="U161" s="139">
        <f t="shared" si="27"/>
        <v>118.5</v>
      </c>
      <c r="V161" s="2">
        <v>0.7</v>
      </c>
      <c r="W161" s="2">
        <v>0.7</v>
      </c>
      <c r="X161" s="216"/>
      <c r="Y161" s="2">
        <v>0.7</v>
      </c>
      <c r="Z161" s="216"/>
      <c r="AA161" s="2">
        <v>0.7</v>
      </c>
      <c r="AB161" s="216"/>
      <c r="AC161" s="2">
        <v>0.7</v>
      </c>
      <c r="AD161" s="216"/>
      <c r="AE161" s="211">
        <f>IF(ISBLANK(Z161),X161,IF(ISBLANK(AB161),Z161,IF(ISBLANK(AD161),AB161,AD161)))</f>
        <v>0</v>
      </c>
      <c r="AF161" s="76">
        <f t="shared" si="26"/>
        <v>0</v>
      </c>
      <c r="AG161" s="214"/>
      <c r="AH161" s="214"/>
      <c r="AI161" s="214"/>
      <c r="AJ161" s="214"/>
      <c r="AK161" s="214"/>
      <c r="AL161" s="214"/>
      <c r="AM161" s="214"/>
      <c r="AN161" s="214"/>
    </row>
    <row r="162" spans="1:40" ht="75" hidden="1" x14ac:dyDescent="0.25">
      <c r="A162" s="7">
        <v>1164552</v>
      </c>
      <c r="B162" s="9" t="s">
        <v>149</v>
      </c>
      <c r="C162" s="129" t="s">
        <v>760</v>
      </c>
      <c r="D162" s="74" t="s">
        <v>465</v>
      </c>
      <c r="E162" s="74" t="s">
        <v>466</v>
      </c>
      <c r="F162" s="13" t="s">
        <v>23</v>
      </c>
      <c r="G162" s="44" t="s">
        <v>28</v>
      </c>
      <c r="H162" s="44">
        <v>2</v>
      </c>
      <c r="I162" s="74" t="s">
        <v>467</v>
      </c>
      <c r="J162" s="74"/>
      <c r="K162" s="13">
        <v>4</v>
      </c>
      <c r="L162" s="13">
        <v>1</v>
      </c>
      <c r="M162" s="7">
        <v>5</v>
      </c>
      <c r="N162" s="105">
        <f t="shared" si="23"/>
        <v>500</v>
      </c>
      <c r="O162" s="206">
        <f t="shared" si="24"/>
        <v>100</v>
      </c>
      <c r="P162" s="13">
        <v>1</v>
      </c>
      <c r="Q162" s="7">
        <v>4</v>
      </c>
      <c r="R162" s="7">
        <v>5</v>
      </c>
      <c r="S162" s="7">
        <v>5</v>
      </c>
      <c r="T162" s="7">
        <v>0</v>
      </c>
      <c r="U162" s="207">
        <f t="shared" si="27"/>
        <v>14</v>
      </c>
      <c r="V162" s="13">
        <v>1</v>
      </c>
      <c r="W162" s="13">
        <v>0</v>
      </c>
      <c r="X162" s="213"/>
      <c r="Y162" s="74">
        <v>0</v>
      </c>
      <c r="Z162" s="213"/>
      <c r="AA162" s="74">
        <v>0</v>
      </c>
      <c r="AB162" s="213"/>
      <c r="AC162" s="74">
        <v>1</v>
      </c>
      <c r="AD162" s="213"/>
      <c r="AE162" s="208">
        <f t="shared" si="25"/>
        <v>0</v>
      </c>
      <c r="AF162" s="76">
        <f t="shared" si="26"/>
        <v>0</v>
      </c>
      <c r="AG162" s="214"/>
      <c r="AH162" s="214"/>
      <c r="AI162" s="214"/>
      <c r="AJ162" s="214"/>
      <c r="AK162" s="214"/>
      <c r="AL162" s="214"/>
      <c r="AM162" s="214"/>
      <c r="AN162" s="214"/>
    </row>
    <row r="163" spans="1:40" ht="45" hidden="1" x14ac:dyDescent="0.25">
      <c r="A163" s="7">
        <v>1164598</v>
      </c>
      <c r="B163" s="9" t="s">
        <v>149</v>
      </c>
      <c r="C163" s="9" t="s">
        <v>1552</v>
      </c>
      <c r="D163" s="74" t="s">
        <v>1195</v>
      </c>
      <c r="E163" s="74" t="s">
        <v>469</v>
      </c>
      <c r="F163" s="13" t="s">
        <v>23</v>
      </c>
      <c r="G163" s="44" t="s">
        <v>28</v>
      </c>
      <c r="H163" s="44">
        <v>2</v>
      </c>
      <c r="I163" s="74" t="s">
        <v>469</v>
      </c>
      <c r="J163" s="74"/>
      <c r="K163" s="13">
        <v>1</v>
      </c>
      <c r="L163" s="13">
        <v>1</v>
      </c>
      <c r="M163" s="7">
        <v>0</v>
      </c>
      <c r="N163" s="105">
        <f t="shared" si="23"/>
        <v>0</v>
      </c>
      <c r="O163" s="206">
        <f t="shared" si="24"/>
        <v>0</v>
      </c>
      <c r="P163" s="13">
        <v>0</v>
      </c>
      <c r="Q163" s="7">
        <v>0</v>
      </c>
      <c r="R163" s="7">
        <v>0</v>
      </c>
      <c r="S163" s="7">
        <v>0</v>
      </c>
      <c r="T163" s="7">
        <v>0.5</v>
      </c>
      <c r="U163" s="207">
        <f t="shared" si="27"/>
        <v>0.5</v>
      </c>
      <c r="V163" s="13">
        <v>0</v>
      </c>
      <c r="W163" s="13">
        <v>0</v>
      </c>
      <c r="X163" s="213"/>
      <c r="Y163" s="74">
        <v>0</v>
      </c>
      <c r="Z163" s="213"/>
      <c r="AA163" s="74">
        <v>0</v>
      </c>
      <c r="AB163" s="213"/>
      <c r="AC163" s="74">
        <v>0</v>
      </c>
      <c r="AD163" s="213"/>
      <c r="AE163" s="208">
        <f t="shared" si="25"/>
        <v>0</v>
      </c>
      <c r="AF163" s="76" t="str">
        <f t="shared" si="26"/>
        <v>NP</v>
      </c>
      <c r="AG163" s="214"/>
      <c r="AH163" s="214"/>
      <c r="AI163" s="214"/>
      <c r="AJ163" s="214"/>
      <c r="AK163" s="214"/>
      <c r="AL163" s="214"/>
      <c r="AM163" s="214"/>
      <c r="AN163" s="214"/>
    </row>
    <row r="164" spans="1:40" ht="60" hidden="1" x14ac:dyDescent="0.25">
      <c r="A164" s="7">
        <v>1164603</v>
      </c>
      <c r="B164" s="9" t="s">
        <v>430</v>
      </c>
      <c r="C164" s="9"/>
      <c r="D164" s="73" t="s">
        <v>471</v>
      </c>
      <c r="E164" s="73" t="s">
        <v>857</v>
      </c>
      <c r="F164" s="7" t="s">
        <v>23</v>
      </c>
      <c r="G164" s="174" t="s">
        <v>24</v>
      </c>
      <c r="H164" s="174">
        <v>2</v>
      </c>
      <c r="I164" s="73" t="s">
        <v>472</v>
      </c>
      <c r="J164" s="73"/>
      <c r="K164" s="7">
        <v>10</v>
      </c>
      <c r="L164" s="7">
        <v>10</v>
      </c>
      <c r="M164" s="7">
        <v>10</v>
      </c>
      <c r="N164" s="105">
        <f t="shared" si="23"/>
        <v>100</v>
      </c>
      <c r="O164" s="138">
        <f t="shared" si="24"/>
        <v>100</v>
      </c>
      <c r="P164" s="7">
        <v>10</v>
      </c>
      <c r="Q164" s="7">
        <v>0</v>
      </c>
      <c r="R164" s="7">
        <v>3</v>
      </c>
      <c r="S164" s="7">
        <v>0</v>
      </c>
      <c r="T164" s="7">
        <v>0</v>
      </c>
      <c r="U164" s="139">
        <f t="shared" si="27"/>
        <v>3</v>
      </c>
      <c r="V164" s="73">
        <v>10</v>
      </c>
      <c r="W164" s="73">
        <v>10</v>
      </c>
      <c r="X164" s="213"/>
      <c r="Y164" s="73">
        <v>10</v>
      </c>
      <c r="Z164" s="213"/>
      <c r="AA164" s="73">
        <v>10</v>
      </c>
      <c r="AB164" s="213"/>
      <c r="AC164" s="73">
        <v>10</v>
      </c>
      <c r="AD164" s="213"/>
      <c r="AE164" s="208">
        <f>IF(ISBLANK(Z164),X164,IF(ISBLANK(AB164),Z164,IF(ISBLANK(AD164),AB164,AD164)))</f>
        <v>0</v>
      </c>
      <c r="AF164" s="76">
        <f t="shared" si="26"/>
        <v>0</v>
      </c>
      <c r="AG164" s="214"/>
      <c r="AH164" s="214"/>
      <c r="AI164" s="214"/>
      <c r="AJ164" s="214"/>
      <c r="AK164" s="214"/>
      <c r="AL164" s="214"/>
      <c r="AM164" s="214"/>
      <c r="AN164" s="214"/>
    </row>
    <row r="165" spans="1:40" ht="195" hidden="1" x14ac:dyDescent="0.25">
      <c r="A165" s="7">
        <v>1164611</v>
      </c>
      <c r="B165" s="9" t="s">
        <v>473</v>
      </c>
      <c r="C165" s="15" t="s">
        <v>473</v>
      </c>
      <c r="D165" s="130" t="s">
        <v>474</v>
      </c>
      <c r="E165" s="73" t="s">
        <v>475</v>
      </c>
      <c r="F165" s="7" t="s">
        <v>23</v>
      </c>
      <c r="G165" s="44" t="s">
        <v>28</v>
      </c>
      <c r="H165" s="44">
        <v>2</v>
      </c>
      <c r="I165" s="73" t="s">
        <v>475</v>
      </c>
      <c r="J165" s="73"/>
      <c r="K165" s="7">
        <v>20</v>
      </c>
      <c r="L165" s="7">
        <v>5</v>
      </c>
      <c r="M165" s="7">
        <v>10</v>
      </c>
      <c r="N165" s="105">
        <f t="shared" si="23"/>
        <v>200</v>
      </c>
      <c r="O165" s="138">
        <f t="shared" si="24"/>
        <v>100</v>
      </c>
      <c r="P165" s="7">
        <v>5</v>
      </c>
      <c r="Q165" s="7">
        <v>8</v>
      </c>
      <c r="R165" s="7">
        <v>2</v>
      </c>
      <c r="S165" s="7">
        <v>9</v>
      </c>
      <c r="T165" s="7">
        <v>1</v>
      </c>
      <c r="U165" s="139">
        <f t="shared" si="27"/>
        <v>20</v>
      </c>
      <c r="V165" s="73">
        <v>5</v>
      </c>
      <c r="W165" s="73">
        <v>1</v>
      </c>
      <c r="X165" s="213"/>
      <c r="Y165" s="73">
        <v>1</v>
      </c>
      <c r="Z165" s="213"/>
      <c r="AA165" s="73">
        <v>1</v>
      </c>
      <c r="AB165" s="213"/>
      <c r="AC165" s="73">
        <v>2</v>
      </c>
      <c r="AD165" s="213"/>
      <c r="AE165" s="208">
        <f t="shared" si="25"/>
        <v>0</v>
      </c>
      <c r="AF165" s="76">
        <f t="shared" si="26"/>
        <v>0</v>
      </c>
      <c r="AG165" s="214"/>
      <c r="AH165" s="214"/>
      <c r="AI165" s="214"/>
      <c r="AJ165" s="214"/>
      <c r="AK165" s="214"/>
      <c r="AL165" s="214"/>
      <c r="AM165" s="214"/>
      <c r="AN165" s="214"/>
    </row>
    <row r="166" spans="1:40" ht="75" hidden="1" x14ac:dyDescent="0.25">
      <c r="A166" s="7">
        <v>1164583</v>
      </c>
      <c r="B166" s="9" t="s">
        <v>102</v>
      </c>
      <c r="C166" s="218"/>
      <c r="D166" s="73" t="s">
        <v>1199</v>
      </c>
      <c r="E166" s="73" t="s">
        <v>477</v>
      </c>
      <c r="F166" s="7" t="s">
        <v>23</v>
      </c>
      <c r="G166" s="173" t="s">
        <v>61</v>
      </c>
      <c r="H166" s="173">
        <v>1</v>
      </c>
      <c r="I166" s="73" t="s">
        <v>478</v>
      </c>
      <c r="J166" s="73"/>
      <c r="K166" s="7">
        <v>4</v>
      </c>
      <c r="L166" s="7">
        <v>1</v>
      </c>
      <c r="M166" s="7">
        <v>1</v>
      </c>
      <c r="N166" s="105">
        <f t="shared" si="23"/>
        <v>100</v>
      </c>
      <c r="O166" s="138">
        <f t="shared" si="24"/>
        <v>100</v>
      </c>
      <c r="P166" s="7">
        <v>2</v>
      </c>
      <c r="Q166" s="7">
        <v>1</v>
      </c>
      <c r="R166" s="7">
        <v>1</v>
      </c>
      <c r="S166" s="7">
        <v>1</v>
      </c>
      <c r="T166" s="7">
        <v>1</v>
      </c>
      <c r="U166" s="139">
        <f t="shared" si="27"/>
        <v>4</v>
      </c>
      <c r="V166" s="73">
        <v>3</v>
      </c>
      <c r="W166" s="73">
        <v>0</v>
      </c>
      <c r="X166" s="213"/>
      <c r="Y166" s="73">
        <v>1</v>
      </c>
      <c r="Z166" s="213"/>
      <c r="AA166" s="73">
        <v>2</v>
      </c>
      <c r="AB166" s="213"/>
      <c r="AC166" s="73">
        <v>3</v>
      </c>
      <c r="AD166" s="213"/>
      <c r="AE166" s="208">
        <f>IF(ISBLANK(Z166),X166,IF(ISBLANK(AB166),Z166,IF(ISBLANK(AD166),AB166,AD166)))</f>
        <v>0</v>
      </c>
      <c r="AF166" s="76">
        <f t="shared" si="26"/>
        <v>0</v>
      </c>
      <c r="AG166" s="214"/>
      <c r="AH166" s="214"/>
      <c r="AI166" s="214"/>
      <c r="AJ166" s="214"/>
      <c r="AK166" s="214"/>
      <c r="AL166" s="214"/>
      <c r="AM166" s="214"/>
      <c r="AN166" s="214"/>
    </row>
    <row r="167" spans="1:40" ht="75" hidden="1" x14ac:dyDescent="0.25">
      <c r="A167" s="7">
        <v>1164585</v>
      </c>
      <c r="B167" s="9" t="s">
        <v>102</v>
      </c>
      <c r="C167" s="9"/>
      <c r="D167" s="73" t="s">
        <v>1199</v>
      </c>
      <c r="E167" s="73" t="s">
        <v>479</v>
      </c>
      <c r="F167" s="7" t="s">
        <v>23</v>
      </c>
      <c r="G167" s="173" t="s">
        <v>61</v>
      </c>
      <c r="H167" s="173">
        <v>1</v>
      </c>
      <c r="I167" s="73" t="s">
        <v>480</v>
      </c>
      <c r="J167" s="73"/>
      <c r="K167" s="7">
        <v>50</v>
      </c>
      <c r="L167" s="7">
        <v>42</v>
      </c>
      <c r="M167" s="7">
        <v>40</v>
      </c>
      <c r="N167" s="105">
        <f t="shared" si="23"/>
        <v>95.238095238095227</v>
      </c>
      <c r="O167" s="138">
        <f t="shared" si="24"/>
        <v>95.238095238095227</v>
      </c>
      <c r="P167" s="7">
        <v>45</v>
      </c>
      <c r="Q167" s="7">
        <v>40</v>
      </c>
      <c r="R167" s="7">
        <v>0</v>
      </c>
      <c r="S167" s="7">
        <v>40</v>
      </c>
      <c r="T167" s="7">
        <v>42</v>
      </c>
      <c r="U167" s="139">
        <f t="shared" ref="U167:U169" si="28">SUM(Q167:T167)</f>
        <v>122</v>
      </c>
      <c r="V167" s="73">
        <v>48</v>
      </c>
      <c r="W167" s="73">
        <v>45</v>
      </c>
      <c r="X167" s="213"/>
      <c r="Y167" s="73">
        <v>46</v>
      </c>
      <c r="Z167" s="213"/>
      <c r="AA167" s="73">
        <v>47</v>
      </c>
      <c r="AB167" s="213"/>
      <c r="AC167" s="73">
        <v>48</v>
      </c>
      <c r="AD167" s="213"/>
      <c r="AE167" s="208">
        <f>IF(ISBLANK(Z167),X167,IF(ISBLANK(AB167),Z167,IF(ISBLANK(AD167),AB167,AD167)))</f>
        <v>0</v>
      </c>
      <c r="AF167" s="76">
        <f t="shared" si="26"/>
        <v>0</v>
      </c>
      <c r="AG167" s="214"/>
      <c r="AH167" s="214"/>
      <c r="AI167" s="214"/>
      <c r="AJ167" s="214"/>
      <c r="AK167" s="214"/>
      <c r="AL167" s="214"/>
      <c r="AM167" s="214"/>
      <c r="AN167" s="214"/>
    </row>
    <row r="168" spans="1:40" ht="135" hidden="1" x14ac:dyDescent="0.25">
      <c r="A168" s="7">
        <v>1164584</v>
      </c>
      <c r="B168" s="9" t="s">
        <v>102</v>
      </c>
      <c r="C168" s="9"/>
      <c r="D168" s="73" t="s">
        <v>481</v>
      </c>
      <c r="E168" s="208" t="s">
        <v>1280</v>
      </c>
      <c r="F168" s="7" t="s">
        <v>23</v>
      </c>
      <c r="G168" s="173" t="s">
        <v>61</v>
      </c>
      <c r="H168" s="173">
        <v>1</v>
      </c>
      <c r="I168" s="73" t="s">
        <v>483</v>
      </c>
      <c r="J168" s="73"/>
      <c r="K168" s="7">
        <v>150</v>
      </c>
      <c r="L168" s="7">
        <v>100</v>
      </c>
      <c r="M168" s="7">
        <v>96</v>
      </c>
      <c r="N168" s="105">
        <f t="shared" si="23"/>
        <v>96</v>
      </c>
      <c r="O168" s="138">
        <f t="shared" si="24"/>
        <v>96</v>
      </c>
      <c r="P168" s="7">
        <v>115</v>
      </c>
      <c r="Q168" s="7">
        <v>52</v>
      </c>
      <c r="R168" s="7">
        <v>0</v>
      </c>
      <c r="S168" s="7">
        <v>42</v>
      </c>
      <c r="T168" s="7">
        <v>0</v>
      </c>
      <c r="U168" s="139">
        <f t="shared" si="28"/>
        <v>94</v>
      </c>
      <c r="V168" s="73">
        <v>130</v>
      </c>
      <c r="W168" s="73">
        <v>120</v>
      </c>
      <c r="X168" s="213"/>
      <c r="Y168" s="73">
        <v>124</v>
      </c>
      <c r="Z168" s="213"/>
      <c r="AA168" s="73">
        <v>127</v>
      </c>
      <c r="AB168" s="213"/>
      <c r="AC168" s="73">
        <v>130</v>
      </c>
      <c r="AD168" s="213"/>
      <c r="AE168" s="208">
        <f>IF(ISBLANK(Z168),X168,IF(ISBLANK(AB168),Z168,IF(ISBLANK(AD168),AB168,AD168)))</f>
        <v>0</v>
      </c>
      <c r="AF168" s="76">
        <f t="shared" si="26"/>
        <v>0</v>
      </c>
      <c r="AG168" s="214"/>
      <c r="AH168" s="214"/>
      <c r="AI168" s="214"/>
      <c r="AJ168" s="214"/>
      <c r="AK168" s="214"/>
      <c r="AL168" s="214"/>
      <c r="AM168" s="214"/>
      <c r="AN168" s="214"/>
    </row>
    <row r="169" spans="1:40" ht="120" hidden="1" x14ac:dyDescent="0.25">
      <c r="A169" s="7">
        <v>1164586</v>
      </c>
      <c r="B169" s="9" t="s">
        <v>102</v>
      </c>
      <c r="C169" s="9"/>
      <c r="D169" s="73" t="s">
        <v>481</v>
      </c>
      <c r="E169" s="73" t="s">
        <v>484</v>
      </c>
      <c r="F169" s="7" t="s">
        <v>23</v>
      </c>
      <c r="G169" s="44" t="s">
        <v>28</v>
      </c>
      <c r="H169" s="44">
        <v>2</v>
      </c>
      <c r="I169" s="73" t="s">
        <v>485</v>
      </c>
      <c r="J169" s="73"/>
      <c r="K169" s="7">
        <v>16</v>
      </c>
      <c r="L169" s="7">
        <v>4</v>
      </c>
      <c r="M169" s="7">
        <v>3</v>
      </c>
      <c r="N169" s="105">
        <f t="shared" si="23"/>
        <v>75</v>
      </c>
      <c r="O169" s="138">
        <f t="shared" si="24"/>
        <v>75</v>
      </c>
      <c r="P169" s="7">
        <v>4</v>
      </c>
      <c r="Q169" s="7">
        <v>1</v>
      </c>
      <c r="R169" s="7">
        <v>0</v>
      </c>
      <c r="S169" s="7">
        <v>1</v>
      </c>
      <c r="T169" s="7">
        <v>3</v>
      </c>
      <c r="U169" s="139">
        <f t="shared" si="28"/>
        <v>5</v>
      </c>
      <c r="V169" s="73">
        <v>4</v>
      </c>
      <c r="W169" s="73">
        <f>V169/4</f>
        <v>1</v>
      </c>
      <c r="X169" s="213"/>
      <c r="Y169" s="73">
        <f>V169/4</f>
        <v>1</v>
      </c>
      <c r="Z169" s="213"/>
      <c r="AA169" s="73">
        <f>V169/4</f>
        <v>1</v>
      </c>
      <c r="AB169" s="213"/>
      <c r="AC169" s="73">
        <f>V169/4</f>
        <v>1</v>
      </c>
      <c r="AD169" s="213"/>
      <c r="AE169" s="208">
        <f t="shared" si="25"/>
        <v>0</v>
      </c>
      <c r="AF169" s="76">
        <f t="shared" si="26"/>
        <v>0</v>
      </c>
      <c r="AG169" s="214"/>
      <c r="AH169" s="214"/>
      <c r="AI169" s="214"/>
      <c r="AJ169" s="214"/>
      <c r="AK169" s="214"/>
      <c r="AL169" s="214"/>
      <c r="AM169" s="214"/>
      <c r="AN169" s="214"/>
    </row>
    <row r="170" spans="1:40" ht="90" hidden="1" x14ac:dyDescent="0.25">
      <c r="A170" s="7">
        <v>1164604</v>
      </c>
      <c r="B170" s="9" t="s">
        <v>149</v>
      </c>
      <c r="C170" s="9" t="s">
        <v>814</v>
      </c>
      <c r="D170" s="73" t="s">
        <v>1202</v>
      </c>
      <c r="E170" s="73" t="s">
        <v>488</v>
      </c>
      <c r="F170" s="7" t="s">
        <v>23</v>
      </c>
      <c r="G170" s="44" t="s">
        <v>28</v>
      </c>
      <c r="H170" s="44">
        <v>2</v>
      </c>
      <c r="I170" s="73" t="s">
        <v>489</v>
      </c>
      <c r="J170" s="73"/>
      <c r="K170" s="7">
        <v>8</v>
      </c>
      <c r="L170" s="7">
        <v>2</v>
      </c>
      <c r="M170" s="7">
        <v>2</v>
      </c>
      <c r="N170" s="105">
        <f t="shared" si="23"/>
        <v>100</v>
      </c>
      <c r="O170" s="206">
        <f t="shared" si="24"/>
        <v>100</v>
      </c>
      <c r="P170" s="7">
        <v>2</v>
      </c>
      <c r="Q170" s="7">
        <v>0</v>
      </c>
      <c r="R170" s="7">
        <v>0</v>
      </c>
      <c r="S170" s="7">
        <v>0</v>
      </c>
      <c r="T170" s="7">
        <v>1</v>
      </c>
      <c r="U170" s="207">
        <v>1</v>
      </c>
      <c r="V170" s="7">
        <v>2</v>
      </c>
      <c r="W170" s="7">
        <v>0</v>
      </c>
      <c r="X170" s="213"/>
      <c r="Y170" s="73">
        <v>0</v>
      </c>
      <c r="Z170" s="213"/>
      <c r="AA170" s="73">
        <v>1</v>
      </c>
      <c r="AB170" s="213"/>
      <c r="AC170" s="73">
        <v>1</v>
      </c>
      <c r="AD170" s="213"/>
      <c r="AE170" s="208">
        <f t="shared" si="25"/>
        <v>0</v>
      </c>
      <c r="AF170" s="76">
        <f t="shared" si="26"/>
        <v>0</v>
      </c>
      <c r="AG170" s="214"/>
      <c r="AH170" s="214"/>
      <c r="AI170" s="214"/>
      <c r="AJ170" s="214"/>
      <c r="AK170" s="214"/>
      <c r="AL170" s="214"/>
      <c r="AM170" s="214"/>
      <c r="AN170" s="214"/>
    </row>
    <row r="171" spans="1:40" ht="90" hidden="1" x14ac:dyDescent="0.25">
      <c r="A171" s="7">
        <v>1164608</v>
      </c>
      <c r="B171" s="9" t="s">
        <v>149</v>
      </c>
      <c r="C171" s="9" t="s">
        <v>814</v>
      </c>
      <c r="D171" s="73" t="s">
        <v>1202</v>
      </c>
      <c r="E171" s="73" t="s">
        <v>490</v>
      </c>
      <c r="F171" s="7" t="s">
        <v>140</v>
      </c>
      <c r="G171" s="174" t="s">
        <v>24</v>
      </c>
      <c r="H171" s="174">
        <v>2</v>
      </c>
      <c r="I171" s="73" t="s">
        <v>490</v>
      </c>
      <c r="J171" s="73"/>
      <c r="K171" s="7">
        <v>1</v>
      </c>
      <c r="L171" s="7">
        <v>1</v>
      </c>
      <c r="M171" s="7">
        <v>0</v>
      </c>
      <c r="N171" s="105">
        <f t="shared" si="23"/>
        <v>0</v>
      </c>
      <c r="O171" s="138">
        <f t="shared" si="24"/>
        <v>0</v>
      </c>
      <c r="P171" s="7">
        <v>1</v>
      </c>
      <c r="Q171" s="7">
        <v>0</v>
      </c>
      <c r="R171" s="7">
        <v>0</v>
      </c>
      <c r="S171" s="7">
        <v>0</v>
      </c>
      <c r="T171" s="7">
        <v>0.25</v>
      </c>
      <c r="U171" s="139">
        <f t="shared" ref="U171:U207" si="29">SUM(Q171:T171)</f>
        <v>0.25</v>
      </c>
      <c r="V171" s="73">
        <v>1</v>
      </c>
      <c r="W171" s="73">
        <v>1</v>
      </c>
      <c r="X171" s="213"/>
      <c r="Y171" s="73">
        <v>1</v>
      </c>
      <c r="Z171" s="213"/>
      <c r="AA171" s="73">
        <v>1</v>
      </c>
      <c r="AB171" s="213"/>
      <c r="AC171" s="73">
        <v>1</v>
      </c>
      <c r="AD171" s="213"/>
      <c r="AE171" s="208">
        <f>IF(ISBLANK(Z171),X171,IF(ISBLANK(AB171),Z171,IF(ISBLANK(AD171),AB171,AD171)))</f>
        <v>0</v>
      </c>
      <c r="AF171" s="76">
        <f t="shared" si="26"/>
        <v>0</v>
      </c>
      <c r="AG171" s="214"/>
      <c r="AH171" s="214"/>
      <c r="AI171" s="214"/>
      <c r="AJ171" s="214"/>
      <c r="AK171" s="214"/>
      <c r="AL171" s="214"/>
      <c r="AM171" s="214"/>
      <c r="AN171" s="214"/>
    </row>
    <row r="172" spans="1:40" ht="270" hidden="1" x14ac:dyDescent="0.25">
      <c r="A172" s="7">
        <v>1164609</v>
      </c>
      <c r="B172" s="9" t="s">
        <v>430</v>
      </c>
      <c r="C172" s="9"/>
      <c r="D172" s="73" t="s">
        <v>491</v>
      </c>
      <c r="E172" s="73" t="s">
        <v>1324</v>
      </c>
      <c r="F172" s="7" t="s">
        <v>23</v>
      </c>
      <c r="G172" s="174" t="s">
        <v>24</v>
      </c>
      <c r="H172" s="174">
        <v>2</v>
      </c>
      <c r="I172" s="73" t="s">
        <v>493</v>
      </c>
      <c r="J172" s="73"/>
      <c r="K172" s="7">
        <v>4</v>
      </c>
      <c r="L172" s="7">
        <v>4</v>
      </c>
      <c r="M172" s="7">
        <v>4</v>
      </c>
      <c r="N172" s="105">
        <f t="shared" si="23"/>
        <v>100</v>
      </c>
      <c r="O172" s="138">
        <f t="shared" si="24"/>
        <v>100</v>
      </c>
      <c r="P172" s="7">
        <v>4</v>
      </c>
      <c r="Q172" s="7">
        <v>1</v>
      </c>
      <c r="R172" s="7">
        <v>0</v>
      </c>
      <c r="S172" s="7">
        <v>4</v>
      </c>
      <c r="T172" s="7">
        <v>4</v>
      </c>
      <c r="U172" s="139">
        <f t="shared" si="29"/>
        <v>9</v>
      </c>
      <c r="V172" s="73">
        <v>4</v>
      </c>
      <c r="W172" s="73">
        <v>4</v>
      </c>
      <c r="X172" s="213"/>
      <c r="Y172" s="73">
        <v>4</v>
      </c>
      <c r="Z172" s="213"/>
      <c r="AA172" s="73">
        <v>4</v>
      </c>
      <c r="AB172" s="213"/>
      <c r="AC172" s="73">
        <v>4</v>
      </c>
      <c r="AD172" s="213"/>
      <c r="AE172" s="208">
        <f>IF(ISBLANK(Z172),X172,IF(ISBLANK(AB172),Z172,IF(ISBLANK(AD172),AB172,AD172)))</f>
        <v>0</v>
      </c>
      <c r="AF172" s="76">
        <f t="shared" si="26"/>
        <v>0</v>
      </c>
      <c r="AG172" s="214"/>
      <c r="AH172" s="214"/>
      <c r="AI172" s="214"/>
      <c r="AJ172" s="214"/>
      <c r="AK172" s="214"/>
      <c r="AL172" s="214"/>
      <c r="AM172" s="214"/>
      <c r="AN172" s="214"/>
    </row>
    <row r="173" spans="1:40" ht="135" hidden="1" x14ac:dyDescent="0.25">
      <c r="A173" s="7">
        <v>1164610</v>
      </c>
      <c r="B173" s="9" t="s">
        <v>320</v>
      </c>
      <c r="C173" s="9"/>
      <c r="D173" s="73" t="s">
        <v>1205</v>
      </c>
      <c r="E173" s="73" t="s">
        <v>495</v>
      </c>
      <c r="F173" s="7" t="s">
        <v>23</v>
      </c>
      <c r="G173" s="174" t="s">
        <v>24</v>
      </c>
      <c r="H173" s="174">
        <v>2</v>
      </c>
      <c r="I173" s="73" t="s">
        <v>496</v>
      </c>
      <c r="J173" s="73"/>
      <c r="K173" s="7">
        <v>5</v>
      </c>
      <c r="L173" s="7">
        <v>5</v>
      </c>
      <c r="M173" s="7">
        <v>0</v>
      </c>
      <c r="N173" s="105">
        <f t="shared" si="23"/>
        <v>0</v>
      </c>
      <c r="O173" s="138">
        <f t="shared" si="24"/>
        <v>0</v>
      </c>
      <c r="P173" s="7">
        <v>5</v>
      </c>
      <c r="Q173" s="7">
        <v>0</v>
      </c>
      <c r="R173" s="36">
        <v>5</v>
      </c>
      <c r="S173" s="7">
        <v>3</v>
      </c>
      <c r="T173" s="7">
        <v>2</v>
      </c>
      <c r="U173" s="139">
        <f t="shared" si="29"/>
        <v>10</v>
      </c>
      <c r="V173" s="73">
        <v>5</v>
      </c>
      <c r="W173" s="73">
        <v>5</v>
      </c>
      <c r="X173" s="213"/>
      <c r="Y173" s="73">
        <v>5</v>
      </c>
      <c r="Z173" s="213"/>
      <c r="AA173" s="73">
        <v>5</v>
      </c>
      <c r="AB173" s="213"/>
      <c r="AC173" s="73">
        <v>5</v>
      </c>
      <c r="AD173" s="213"/>
      <c r="AE173" s="208">
        <f>IF(ISBLANK(Z173),X173,IF(ISBLANK(AB173),Z173,IF(ISBLANK(AD173),AB173,AD173)))</f>
        <v>0</v>
      </c>
      <c r="AF173" s="76">
        <f t="shared" si="26"/>
        <v>0</v>
      </c>
      <c r="AG173" s="214"/>
      <c r="AH173" s="214"/>
      <c r="AI173" s="214"/>
      <c r="AJ173" s="214"/>
      <c r="AK173" s="214"/>
      <c r="AL173" s="214"/>
      <c r="AM173" s="214"/>
      <c r="AN173" s="214"/>
    </row>
    <row r="174" spans="1:40" ht="90" hidden="1" x14ac:dyDescent="0.25">
      <c r="A174" s="7">
        <v>1164605</v>
      </c>
      <c r="B174" s="9" t="s">
        <v>430</v>
      </c>
      <c r="C174" s="9"/>
      <c r="D174" s="73" t="s">
        <v>497</v>
      </c>
      <c r="E174" s="73" t="s">
        <v>498</v>
      </c>
      <c r="F174" s="7" t="s">
        <v>23</v>
      </c>
      <c r="G174" s="44" t="s">
        <v>28</v>
      </c>
      <c r="H174" s="44">
        <v>2</v>
      </c>
      <c r="I174" s="73" t="s">
        <v>498</v>
      </c>
      <c r="J174" s="73"/>
      <c r="K174" s="7">
        <v>40</v>
      </c>
      <c r="L174" s="7">
        <v>10</v>
      </c>
      <c r="M174" s="7">
        <v>12</v>
      </c>
      <c r="N174" s="105">
        <f t="shared" si="23"/>
        <v>120</v>
      </c>
      <c r="O174" s="138">
        <f t="shared" si="24"/>
        <v>100</v>
      </c>
      <c r="P174" s="7">
        <v>10</v>
      </c>
      <c r="Q174" s="7">
        <v>3</v>
      </c>
      <c r="R174" s="7">
        <v>4</v>
      </c>
      <c r="S174" s="7">
        <v>0</v>
      </c>
      <c r="T174" s="7">
        <v>11</v>
      </c>
      <c r="U174" s="139">
        <f t="shared" si="29"/>
        <v>18</v>
      </c>
      <c r="V174" s="73">
        <v>10</v>
      </c>
      <c r="W174" s="73">
        <f>V174/4</f>
        <v>2.5</v>
      </c>
      <c r="X174" s="213"/>
      <c r="Y174" s="73">
        <f>V174/4</f>
        <v>2.5</v>
      </c>
      <c r="Z174" s="213"/>
      <c r="AA174" s="73">
        <f>V174/4</f>
        <v>2.5</v>
      </c>
      <c r="AB174" s="213"/>
      <c r="AC174" s="73">
        <f>V174/4</f>
        <v>2.5</v>
      </c>
      <c r="AD174" s="213"/>
      <c r="AE174" s="208">
        <f t="shared" si="25"/>
        <v>0</v>
      </c>
      <c r="AF174" s="76">
        <f t="shared" si="26"/>
        <v>0</v>
      </c>
      <c r="AG174" s="214"/>
      <c r="AH174" s="214"/>
      <c r="AI174" s="214"/>
      <c r="AJ174" s="214"/>
      <c r="AK174" s="214"/>
      <c r="AL174" s="214"/>
      <c r="AM174" s="214"/>
      <c r="AN174" s="214"/>
    </row>
    <row r="175" spans="1:40" ht="120" hidden="1" x14ac:dyDescent="0.25">
      <c r="A175" s="7">
        <v>1164606</v>
      </c>
      <c r="B175" s="9" t="s">
        <v>436</v>
      </c>
      <c r="C175" s="9"/>
      <c r="D175" s="74" t="s">
        <v>499</v>
      </c>
      <c r="E175" s="74" t="s">
        <v>500</v>
      </c>
      <c r="F175" s="13" t="s">
        <v>23</v>
      </c>
      <c r="G175" s="174" t="s">
        <v>24</v>
      </c>
      <c r="H175" s="174">
        <v>2</v>
      </c>
      <c r="I175" s="74" t="s">
        <v>500</v>
      </c>
      <c r="J175" s="74"/>
      <c r="K175" s="13">
        <v>1</v>
      </c>
      <c r="L175" s="13">
        <v>1</v>
      </c>
      <c r="M175" s="7">
        <v>1</v>
      </c>
      <c r="N175" s="105">
        <f t="shared" si="23"/>
        <v>100</v>
      </c>
      <c r="O175" s="138">
        <f t="shared" si="24"/>
        <v>100</v>
      </c>
      <c r="P175" s="13">
        <v>1</v>
      </c>
      <c r="Q175" s="7">
        <v>0</v>
      </c>
      <c r="R175" s="7">
        <v>0.5</v>
      </c>
      <c r="S175" s="7">
        <v>2</v>
      </c>
      <c r="T175" s="7">
        <v>0</v>
      </c>
      <c r="U175" s="139">
        <f t="shared" si="29"/>
        <v>2.5</v>
      </c>
      <c r="V175" s="74">
        <v>1</v>
      </c>
      <c r="W175" s="74">
        <v>1</v>
      </c>
      <c r="X175" s="213"/>
      <c r="Y175" s="74">
        <v>1</v>
      </c>
      <c r="Z175" s="213"/>
      <c r="AA175" s="74">
        <v>1</v>
      </c>
      <c r="AB175" s="213"/>
      <c r="AC175" s="74">
        <v>1</v>
      </c>
      <c r="AD175" s="213"/>
      <c r="AE175" s="208">
        <f>IF(ISBLANK(Z175),X175,IF(ISBLANK(AB175),Z175,IF(ISBLANK(AD175),AB175,AD175)))</f>
        <v>0</v>
      </c>
      <c r="AF175" s="76">
        <f t="shared" si="26"/>
        <v>0</v>
      </c>
      <c r="AG175" s="214"/>
      <c r="AH175" s="214"/>
      <c r="AI175" s="214"/>
      <c r="AJ175" s="214"/>
      <c r="AK175" s="214"/>
      <c r="AL175" s="214"/>
      <c r="AM175" s="214"/>
      <c r="AN175" s="214"/>
    </row>
    <row r="176" spans="1:40" ht="165" hidden="1" x14ac:dyDescent="0.25">
      <c r="A176" s="7">
        <v>1164607</v>
      </c>
      <c r="B176" s="9" t="s">
        <v>436</v>
      </c>
      <c r="C176" s="9"/>
      <c r="D176" s="73" t="s">
        <v>501</v>
      </c>
      <c r="E176" s="73" t="s">
        <v>502</v>
      </c>
      <c r="F176" s="7" t="s">
        <v>23</v>
      </c>
      <c r="G176" s="44" t="s">
        <v>28</v>
      </c>
      <c r="H176" s="44">
        <v>2</v>
      </c>
      <c r="I176" s="73" t="s">
        <v>502</v>
      </c>
      <c r="J176" s="73"/>
      <c r="K176" s="7">
        <v>4</v>
      </c>
      <c r="L176" s="7">
        <v>1</v>
      </c>
      <c r="M176" s="7">
        <v>8</v>
      </c>
      <c r="N176" s="105">
        <f t="shared" si="23"/>
        <v>800</v>
      </c>
      <c r="O176" s="138">
        <f t="shared" si="24"/>
        <v>100</v>
      </c>
      <c r="P176" s="7">
        <v>1</v>
      </c>
      <c r="Q176" s="7">
        <v>0</v>
      </c>
      <c r="R176" s="7">
        <v>23</v>
      </c>
      <c r="S176" s="7">
        <v>5</v>
      </c>
      <c r="T176" s="7">
        <v>0</v>
      </c>
      <c r="U176" s="139">
        <f t="shared" si="29"/>
        <v>28</v>
      </c>
      <c r="V176" s="73">
        <v>1</v>
      </c>
      <c r="W176" s="73">
        <v>0</v>
      </c>
      <c r="X176" s="213"/>
      <c r="Y176" s="73">
        <v>0</v>
      </c>
      <c r="Z176" s="213"/>
      <c r="AA176" s="73">
        <v>0</v>
      </c>
      <c r="AB176" s="213"/>
      <c r="AC176" s="73">
        <v>1</v>
      </c>
      <c r="AD176" s="213"/>
      <c r="AE176" s="208">
        <f t="shared" si="25"/>
        <v>0</v>
      </c>
      <c r="AF176" s="76">
        <f t="shared" si="26"/>
        <v>0</v>
      </c>
      <c r="AG176" s="214"/>
      <c r="AH176" s="214"/>
      <c r="AI176" s="214"/>
      <c r="AJ176" s="214"/>
      <c r="AK176" s="214"/>
      <c r="AL176" s="214"/>
      <c r="AM176" s="214"/>
      <c r="AN176" s="214"/>
    </row>
    <row r="177" spans="1:40" ht="135" hidden="1" x14ac:dyDescent="0.25">
      <c r="A177" s="7">
        <v>1164612</v>
      </c>
      <c r="B177" s="9" t="s">
        <v>65</v>
      </c>
      <c r="C177" s="9"/>
      <c r="D177" s="209" t="s">
        <v>504</v>
      </c>
      <c r="E177" s="209" t="s">
        <v>505</v>
      </c>
      <c r="F177" s="7" t="s">
        <v>23</v>
      </c>
      <c r="G177" s="44" t="s">
        <v>28</v>
      </c>
      <c r="H177" s="44">
        <v>2</v>
      </c>
      <c r="I177" s="73" t="s">
        <v>505</v>
      </c>
      <c r="J177" s="73"/>
      <c r="K177" s="7"/>
      <c r="L177" s="7"/>
      <c r="M177" s="7">
        <v>0</v>
      </c>
      <c r="N177" s="105" t="str">
        <f t="shared" si="23"/>
        <v>NP</v>
      </c>
      <c r="O177" s="138" t="str">
        <f t="shared" si="24"/>
        <v>NP</v>
      </c>
      <c r="P177" s="7">
        <v>0</v>
      </c>
      <c r="Q177" s="7">
        <v>0</v>
      </c>
      <c r="R177" s="7">
        <v>0</v>
      </c>
      <c r="S177" s="7">
        <v>0</v>
      </c>
      <c r="T177" s="7">
        <v>0</v>
      </c>
      <c r="U177" s="139">
        <f t="shared" si="29"/>
        <v>0</v>
      </c>
      <c r="V177" s="73"/>
      <c r="W177" s="73">
        <f>V177/4</f>
        <v>0</v>
      </c>
      <c r="X177" s="213"/>
      <c r="Y177" s="73">
        <f>V177/4</f>
        <v>0</v>
      </c>
      <c r="Z177" s="213"/>
      <c r="AA177" s="73">
        <f>V177/4</f>
        <v>0</v>
      </c>
      <c r="AB177" s="213"/>
      <c r="AC177" s="73">
        <f>V177/4</f>
        <v>0</v>
      </c>
      <c r="AD177" s="213"/>
      <c r="AE177" s="208">
        <f t="shared" si="25"/>
        <v>0</v>
      </c>
      <c r="AF177" s="76" t="str">
        <f t="shared" si="26"/>
        <v>NP</v>
      </c>
      <c r="AG177" s="214"/>
      <c r="AH177" s="214"/>
      <c r="AI177" s="214"/>
      <c r="AJ177" s="214"/>
      <c r="AK177" s="214"/>
      <c r="AL177" s="214"/>
      <c r="AM177" s="214"/>
      <c r="AN177" s="214"/>
    </row>
    <row r="178" spans="1:40" ht="135" hidden="1" x14ac:dyDescent="0.25">
      <c r="A178" s="7">
        <v>1164616</v>
      </c>
      <c r="B178" s="217" t="s">
        <v>473</v>
      </c>
      <c r="C178" s="15" t="s">
        <v>473</v>
      </c>
      <c r="D178" s="130" t="s">
        <v>504</v>
      </c>
      <c r="E178" s="73" t="s">
        <v>631</v>
      </c>
      <c r="F178" s="7" t="s">
        <v>23</v>
      </c>
      <c r="G178" s="204" t="s">
        <v>1046</v>
      </c>
      <c r="H178" s="204">
        <v>1</v>
      </c>
      <c r="I178" s="73" t="s">
        <v>506</v>
      </c>
      <c r="J178" s="73"/>
      <c r="K178" s="7">
        <v>7</v>
      </c>
      <c r="L178" s="7">
        <v>7</v>
      </c>
      <c r="M178" s="7">
        <v>0</v>
      </c>
      <c r="N178" s="105">
        <f t="shared" si="23"/>
        <v>0</v>
      </c>
      <c r="O178" s="138">
        <f t="shared" si="24"/>
        <v>0</v>
      </c>
      <c r="P178" s="7">
        <v>7</v>
      </c>
      <c r="Q178" s="7">
        <v>7</v>
      </c>
      <c r="R178" s="7">
        <v>7</v>
      </c>
      <c r="S178" s="7">
        <v>1</v>
      </c>
      <c r="T178" s="7">
        <v>0</v>
      </c>
      <c r="U178" s="139">
        <f t="shared" si="29"/>
        <v>15</v>
      </c>
      <c r="V178" s="73">
        <v>7</v>
      </c>
      <c r="W178" s="73">
        <v>7</v>
      </c>
      <c r="X178" s="213"/>
      <c r="Y178" s="73">
        <v>7</v>
      </c>
      <c r="Z178" s="213"/>
      <c r="AA178" s="73">
        <v>7</v>
      </c>
      <c r="AB178" s="213"/>
      <c r="AC178" s="73">
        <v>7</v>
      </c>
      <c r="AD178" s="213"/>
      <c r="AE178" s="208">
        <f>IF(ISBLANK(X178),0,IF(ISBLANK(Z178),X178,IF(ISBLANK(AB178),Z178,IF(ISBLANK(AD178),AB178,AD178))))</f>
        <v>0</v>
      </c>
      <c r="AF178" s="76">
        <f t="shared" si="26"/>
        <v>0</v>
      </c>
      <c r="AG178" s="214"/>
      <c r="AH178" s="214"/>
      <c r="AI178" s="214"/>
      <c r="AJ178" s="214"/>
      <c r="AK178" s="214"/>
      <c r="AL178" s="214"/>
      <c r="AM178" s="214"/>
      <c r="AN178" s="214"/>
    </row>
    <row r="179" spans="1:40" ht="135" hidden="1" x14ac:dyDescent="0.25">
      <c r="A179" s="7">
        <v>1164618</v>
      </c>
      <c r="B179" s="217" t="s">
        <v>473</v>
      </c>
      <c r="C179" s="15" t="s">
        <v>473</v>
      </c>
      <c r="D179" s="130" t="s">
        <v>504</v>
      </c>
      <c r="E179" s="74" t="s">
        <v>633</v>
      </c>
      <c r="F179" s="7" t="s">
        <v>60</v>
      </c>
      <c r="G179" s="174" t="s">
        <v>24</v>
      </c>
      <c r="H179" s="174">
        <v>2</v>
      </c>
      <c r="I179" s="73" t="s">
        <v>507</v>
      </c>
      <c r="J179" s="73" t="s">
        <v>508</v>
      </c>
      <c r="K179" s="141">
        <v>65</v>
      </c>
      <c r="L179" s="37">
        <v>0.65</v>
      </c>
      <c r="M179" s="79">
        <v>0.65</v>
      </c>
      <c r="N179" s="105">
        <f t="shared" si="23"/>
        <v>100</v>
      </c>
      <c r="O179" s="138">
        <f t="shared" si="24"/>
        <v>100</v>
      </c>
      <c r="P179" s="141">
        <v>65</v>
      </c>
      <c r="Q179" s="144">
        <v>0</v>
      </c>
      <c r="R179" s="144">
        <v>59</v>
      </c>
      <c r="S179" s="7">
        <v>55.9</v>
      </c>
      <c r="T179" s="7">
        <v>0</v>
      </c>
      <c r="U179" s="139">
        <f t="shared" si="29"/>
        <v>114.9</v>
      </c>
      <c r="V179" s="2">
        <v>0.65</v>
      </c>
      <c r="W179" s="2">
        <v>0.65</v>
      </c>
      <c r="X179" s="216"/>
      <c r="Y179" s="2">
        <v>0.65</v>
      </c>
      <c r="Z179" s="216"/>
      <c r="AA179" s="2">
        <v>0.65</v>
      </c>
      <c r="AB179" s="216"/>
      <c r="AC179" s="2">
        <v>0.65</v>
      </c>
      <c r="AD179" s="216"/>
      <c r="AE179" s="211">
        <f>IF(ISBLANK(Z179),X179,IF(ISBLANK(AB179),Z179,IF(ISBLANK(AD179),AB179,AD179)))</f>
        <v>0</v>
      </c>
      <c r="AF179" s="76">
        <f t="shared" si="26"/>
        <v>0</v>
      </c>
      <c r="AG179" s="214"/>
      <c r="AH179" s="214"/>
      <c r="AI179" s="214"/>
      <c r="AJ179" s="214"/>
      <c r="AK179" s="214"/>
      <c r="AL179" s="214"/>
      <c r="AM179" s="214"/>
      <c r="AN179" s="214"/>
    </row>
    <row r="180" spans="1:40" ht="165" hidden="1" x14ac:dyDescent="0.25">
      <c r="A180" s="176">
        <v>1164620</v>
      </c>
      <c r="B180" s="217" t="s">
        <v>473</v>
      </c>
      <c r="C180" s="15" t="s">
        <v>473</v>
      </c>
      <c r="D180" s="130" t="s">
        <v>509</v>
      </c>
      <c r="E180" s="73" t="s">
        <v>510</v>
      </c>
      <c r="F180" s="7" t="s">
        <v>23</v>
      </c>
      <c r="G180" s="204" t="s">
        <v>1046</v>
      </c>
      <c r="H180" s="204">
        <v>1</v>
      </c>
      <c r="I180" s="73" t="s">
        <v>511</v>
      </c>
      <c r="J180" s="73"/>
      <c r="K180" s="7">
        <v>7</v>
      </c>
      <c r="L180" s="7">
        <v>7</v>
      </c>
      <c r="M180" s="7">
        <v>7</v>
      </c>
      <c r="N180" s="105">
        <f t="shared" si="23"/>
        <v>100</v>
      </c>
      <c r="O180" s="138">
        <f t="shared" si="24"/>
        <v>100</v>
      </c>
      <c r="P180" s="7">
        <v>7</v>
      </c>
      <c r="Q180" s="7">
        <v>7</v>
      </c>
      <c r="R180" s="7">
        <v>10</v>
      </c>
      <c r="S180" s="7">
        <v>3</v>
      </c>
      <c r="T180" s="7">
        <v>8</v>
      </c>
      <c r="U180" s="139">
        <f t="shared" si="29"/>
        <v>28</v>
      </c>
      <c r="V180" s="73">
        <v>7</v>
      </c>
      <c r="W180" s="73">
        <v>7</v>
      </c>
      <c r="X180" s="213"/>
      <c r="Y180" s="73">
        <v>7</v>
      </c>
      <c r="Z180" s="213"/>
      <c r="AA180" s="73">
        <v>7</v>
      </c>
      <c r="AB180" s="213"/>
      <c r="AC180" s="73">
        <v>7</v>
      </c>
      <c r="AD180" s="213"/>
      <c r="AE180" s="208">
        <f>IF(ISBLANK(X180),0,IF(ISBLANK(Z180),X180,IF(ISBLANK(AB180),Z180,IF(ISBLANK(AD180),AB180,AD180))))</f>
        <v>0</v>
      </c>
      <c r="AF180" s="76">
        <f t="shared" si="26"/>
        <v>0</v>
      </c>
      <c r="AG180" s="214"/>
      <c r="AH180" s="214"/>
      <c r="AI180" s="214"/>
      <c r="AJ180" s="214"/>
      <c r="AK180" s="214"/>
      <c r="AL180" s="214"/>
      <c r="AM180" s="214"/>
      <c r="AN180" s="214"/>
    </row>
    <row r="181" spans="1:40" ht="75" hidden="1" x14ac:dyDescent="0.25">
      <c r="A181" s="7">
        <v>1164622</v>
      </c>
      <c r="B181" s="217" t="s">
        <v>473</v>
      </c>
      <c r="C181" s="15" t="s">
        <v>473</v>
      </c>
      <c r="D181" s="130" t="s">
        <v>1212</v>
      </c>
      <c r="E181" s="74" t="s">
        <v>637</v>
      </c>
      <c r="F181" s="7" t="s">
        <v>23</v>
      </c>
      <c r="G181" s="44" t="s">
        <v>28</v>
      </c>
      <c r="H181" s="44">
        <v>2</v>
      </c>
      <c r="I181" s="73" t="s">
        <v>513</v>
      </c>
      <c r="J181" s="73"/>
      <c r="K181" s="7">
        <v>4</v>
      </c>
      <c r="L181" s="7">
        <v>1</v>
      </c>
      <c r="M181" s="7">
        <v>0</v>
      </c>
      <c r="N181" s="105">
        <f t="shared" si="23"/>
        <v>0</v>
      </c>
      <c r="O181" s="138">
        <f t="shared" si="24"/>
        <v>0</v>
      </c>
      <c r="P181" s="7">
        <v>1</v>
      </c>
      <c r="Q181" s="7">
        <v>0</v>
      </c>
      <c r="R181" s="7">
        <v>1</v>
      </c>
      <c r="S181" s="7">
        <v>0</v>
      </c>
      <c r="T181" s="7">
        <v>1</v>
      </c>
      <c r="U181" s="139">
        <f t="shared" si="29"/>
        <v>2</v>
      </c>
      <c r="V181" s="73">
        <v>1</v>
      </c>
      <c r="W181" s="73">
        <v>0</v>
      </c>
      <c r="X181" s="213"/>
      <c r="Y181" s="73">
        <v>0</v>
      </c>
      <c r="Z181" s="213"/>
      <c r="AA181" s="73">
        <v>0</v>
      </c>
      <c r="AB181" s="213"/>
      <c r="AC181" s="73">
        <v>1</v>
      </c>
      <c r="AD181" s="213"/>
      <c r="AE181" s="208">
        <f t="shared" si="25"/>
        <v>0</v>
      </c>
      <c r="AF181" s="76">
        <f t="shared" si="26"/>
        <v>0</v>
      </c>
      <c r="AG181" s="214"/>
      <c r="AH181" s="214"/>
      <c r="AI181" s="214"/>
      <c r="AJ181" s="214"/>
      <c r="AK181" s="214"/>
      <c r="AL181" s="214"/>
      <c r="AM181" s="214"/>
      <c r="AN181" s="214"/>
    </row>
    <row r="182" spans="1:40" ht="60" hidden="1" x14ac:dyDescent="0.25">
      <c r="A182" s="7">
        <v>1164624</v>
      </c>
      <c r="B182" s="217" t="s">
        <v>473</v>
      </c>
      <c r="C182" s="15" t="s">
        <v>1529</v>
      </c>
      <c r="D182" s="130" t="s">
        <v>514</v>
      </c>
      <c r="E182" s="73" t="s">
        <v>515</v>
      </c>
      <c r="F182" s="7" t="s">
        <v>23</v>
      </c>
      <c r="G182" s="44" t="s">
        <v>28</v>
      </c>
      <c r="H182" s="44">
        <v>2</v>
      </c>
      <c r="I182" s="73" t="s">
        <v>516</v>
      </c>
      <c r="J182" s="73"/>
      <c r="K182" s="7">
        <v>20</v>
      </c>
      <c r="L182" s="7">
        <v>5</v>
      </c>
      <c r="M182" s="7">
        <v>3</v>
      </c>
      <c r="N182" s="105">
        <f t="shared" si="23"/>
        <v>60</v>
      </c>
      <c r="O182" s="138">
        <f t="shared" si="24"/>
        <v>60</v>
      </c>
      <c r="P182" s="7">
        <v>5</v>
      </c>
      <c r="Q182" s="7">
        <v>2</v>
      </c>
      <c r="R182" s="7">
        <v>10</v>
      </c>
      <c r="S182" s="7">
        <v>10</v>
      </c>
      <c r="T182" s="7">
        <v>13</v>
      </c>
      <c r="U182" s="139">
        <f t="shared" si="29"/>
        <v>35</v>
      </c>
      <c r="V182" s="73">
        <v>5</v>
      </c>
      <c r="W182" s="73">
        <v>1</v>
      </c>
      <c r="X182" s="213"/>
      <c r="Y182" s="73">
        <v>1</v>
      </c>
      <c r="Z182" s="213"/>
      <c r="AA182" s="73">
        <v>1</v>
      </c>
      <c r="AB182" s="213"/>
      <c r="AC182" s="73">
        <v>2</v>
      </c>
      <c r="AD182" s="213"/>
      <c r="AE182" s="208">
        <f t="shared" si="25"/>
        <v>0</v>
      </c>
      <c r="AF182" s="76">
        <f t="shared" si="26"/>
        <v>0</v>
      </c>
      <c r="AG182" s="214"/>
      <c r="AH182" s="214"/>
      <c r="AI182" s="214"/>
      <c r="AJ182" s="214"/>
      <c r="AK182" s="214"/>
      <c r="AL182" s="214"/>
      <c r="AM182" s="214"/>
      <c r="AN182" s="214"/>
    </row>
    <row r="183" spans="1:40" ht="120" hidden="1" x14ac:dyDescent="0.25">
      <c r="A183" s="7">
        <v>1164625</v>
      </c>
      <c r="B183" s="217" t="s">
        <v>473</v>
      </c>
      <c r="C183" s="15" t="s">
        <v>473</v>
      </c>
      <c r="D183" s="130" t="s">
        <v>517</v>
      </c>
      <c r="E183" s="74" t="s">
        <v>640</v>
      </c>
      <c r="F183" s="7" t="s">
        <v>23</v>
      </c>
      <c r="G183" s="174" t="s">
        <v>24</v>
      </c>
      <c r="H183" s="174">
        <v>2</v>
      </c>
      <c r="I183" s="73" t="s">
        <v>518</v>
      </c>
      <c r="J183" s="73"/>
      <c r="K183" s="7">
        <v>6</v>
      </c>
      <c r="L183" s="7">
        <v>6</v>
      </c>
      <c r="M183" s="7">
        <v>0</v>
      </c>
      <c r="N183" s="105">
        <f t="shared" si="23"/>
        <v>0</v>
      </c>
      <c r="O183" s="138">
        <f t="shared" si="24"/>
        <v>0</v>
      </c>
      <c r="P183" s="7">
        <v>6</v>
      </c>
      <c r="Q183" s="7">
        <v>7</v>
      </c>
      <c r="R183" s="7">
        <v>6</v>
      </c>
      <c r="S183" s="7">
        <v>0</v>
      </c>
      <c r="T183" s="7">
        <v>0</v>
      </c>
      <c r="U183" s="139">
        <f t="shared" si="29"/>
        <v>13</v>
      </c>
      <c r="V183" s="73">
        <v>6</v>
      </c>
      <c r="W183" s="73">
        <v>6</v>
      </c>
      <c r="X183" s="213"/>
      <c r="Y183" s="73">
        <v>6</v>
      </c>
      <c r="Z183" s="213"/>
      <c r="AA183" s="73">
        <v>6</v>
      </c>
      <c r="AB183" s="213"/>
      <c r="AC183" s="73">
        <v>6</v>
      </c>
      <c r="AD183" s="213"/>
      <c r="AE183" s="208">
        <f>IF(ISBLANK(Z183),X183,IF(ISBLANK(AB183),Z183,IF(ISBLANK(AD183),AB183,AD183)))</f>
        <v>0</v>
      </c>
      <c r="AF183" s="76">
        <f t="shared" si="26"/>
        <v>0</v>
      </c>
      <c r="AG183" s="214"/>
      <c r="AH183" s="214"/>
      <c r="AI183" s="214"/>
      <c r="AJ183" s="214"/>
      <c r="AK183" s="214"/>
      <c r="AL183" s="214"/>
      <c r="AM183" s="214"/>
      <c r="AN183" s="214"/>
    </row>
    <row r="184" spans="1:40" ht="195" hidden="1" x14ac:dyDescent="0.25">
      <c r="A184" s="7">
        <v>1164568</v>
      </c>
      <c r="B184" s="217" t="s">
        <v>473</v>
      </c>
      <c r="C184" s="219" t="s">
        <v>1530</v>
      </c>
      <c r="D184" s="130" t="s">
        <v>519</v>
      </c>
      <c r="E184" s="73" t="s">
        <v>848</v>
      </c>
      <c r="F184" s="7" t="s">
        <v>23</v>
      </c>
      <c r="G184" s="44" t="s">
        <v>28</v>
      </c>
      <c r="H184" s="44">
        <v>2</v>
      </c>
      <c r="I184" s="73" t="s">
        <v>520</v>
      </c>
      <c r="J184" s="73"/>
      <c r="K184" s="7">
        <v>20</v>
      </c>
      <c r="L184" s="7">
        <v>5</v>
      </c>
      <c r="M184" s="7">
        <v>1</v>
      </c>
      <c r="N184" s="105">
        <f t="shared" si="23"/>
        <v>20</v>
      </c>
      <c r="O184" s="138">
        <f t="shared" si="24"/>
        <v>20</v>
      </c>
      <c r="P184" s="7">
        <v>5</v>
      </c>
      <c r="Q184" s="7">
        <v>10</v>
      </c>
      <c r="R184" s="7">
        <v>0</v>
      </c>
      <c r="S184" s="7">
        <v>0</v>
      </c>
      <c r="T184" s="7">
        <v>0</v>
      </c>
      <c r="U184" s="139">
        <f t="shared" si="29"/>
        <v>10</v>
      </c>
      <c r="V184" s="73">
        <v>5</v>
      </c>
      <c r="W184" s="73">
        <v>1</v>
      </c>
      <c r="X184" s="213"/>
      <c r="Y184" s="73">
        <v>1</v>
      </c>
      <c r="Z184" s="213"/>
      <c r="AA184" s="73">
        <v>1</v>
      </c>
      <c r="AB184" s="213"/>
      <c r="AC184" s="73">
        <v>2</v>
      </c>
      <c r="AD184" s="213"/>
      <c r="AE184" s="208">
        <f t="shared" si="25"/>
        <v>0</v>
      </c>
      <c r="AF184" s="76">
        <f t="shared" si="26"/>
        <v>0</v>
      </c>
      <c r="AG184" s="214"/>
      <c r="AH184" s="214"/>
      <c r="AI184" s="214"/>
      <c r="AJ184" s="214"/>
      <c r="AK184" s="214"/>
      <c r="AL184" s="214"/>
      <c r="AM184" s="214"/>
      <c r="AN184" s="214"/>
    </row>
    <row r="185" spans="1:40" ht="90" hidden="1" x14ac:dyDescent="0.25">
      <c r="A185" s="7">
        <v>1164613</v>
      </c>
      <c r="B185" s="217" t="s">
        <v>473</v>
      </c>
      <c r="C185" s="15" t="s">
        <v>473</v>
      </c>
      <c r="D185" s="130" t="s">
        <v>521</v>
      </c>
      <c r="E185" s="74" t="s">
        <v>645</v>
      </c>
      <c r="F185" s="7" t="s">
        <v>23</v>
      </c>
      <c r="G185" s="44" t="s">
        <v>28</v>
      </c>
      <c r="H185" s="44">
        <v>2</v>
      </c>
      <c r="I185" s="73" t="s">
        <v>522</v>
      </c>
      <c r="J185" s="73"/>
      <c r="K185" s="7">
        <v>12</v>
      </c>
      <c r="L185" s="7">
        <v>3</v>
      </c>
      <c r="M185" s="7">
        <v>0</v>
      </c>
      <c r="N185" s="105">
        <f t="shared" si="23"/>
        <v>0</v>
      </c>
      <c r="O185" s="138">
        <f t="shared" si="24"/>
        <v>0</v>
      </c>
      <c r="P185" s="7">
        <v>3</v>
      </c>
      <c r="Q185" s="7">
        <v>4</v>
      </c>
      <c r="R185" s="7">
        <v>4</v>
      </c>
      <c r="S185" s="7">
        <v>0</v>
      </c>
      <c r="T185" s="7">
        <v>0</v>
      </c>
      <c r="U185" s="139">
        <f t="shared" si="29"/>
        <v>8</v>
      </c>
      <c r="V185" s="73">
        <v>3</v>
      </c>
      <c r="W185" s="73">
        <v>0</v>
      </c>
      <c r="X185" s="213"/>
      <c r="Y185" s="73">
        <v>1</v>
      </c>
      <c r="Z185" s="213"/>
      <c r="AA185" s="73">
        <v>1</v>
      </c>
      <c r="AB185" s="213"/>
      <c r="AC185" s="73">
        <v>1</v>
      </c>
      <c r="AD185" s="213"/>
      <c r="AE185" s="208">
        <f t="shared" si="25"/>
        <v>0</v>
      </c>
      <c r="AF185" s="76">
        <f t="shared" si="26"/>
        <v>0</v>
      </c>
      <c r="AG185" s="214"/>
      <c r="AH185" s="214"/>
      <c r="AI185" s="214"/>
      <c r="AJ185" s="214"/>
      <c r="AK185" s="214"/>
      <c r="AL185" s="214"/>
      <c r="AM185" s="214"/>
      <c r="AN185" s="214"/>
    </row>
    <row r="186" spans="1:40" ht="75" hidden="1" x14ac:dyDescent="0.25">
      <c r="A186" s="7">
        <v>1164564</v>
      </c>
      <c r="B186" s="217" t="s">
        <v>473</v>
      </c>
      <c r="C186" s="219" t="s">
        <v>1531</v>
      </c>
      <c r="D186" s="133" t="s">
        <v>523</v>
      </c>
      <c r="E186" s="74" t="s">
        <v>524</v>
      </c>
      <c r="F186" s="13" t="s">
        <v>60</v>
      </c>
      <c r="G186" s="174" t="s">
        <v>24</v>
      </c>
      <c r="H186" s="174">
        <v>2</v>
      </c>
      <c r="I186" s="74" t="s">
        <v>525</v>
      </c>
      <c r="J186" s="74" t="s">
        <v>526</v>
      </c>
      <c r="K186" s="143">
        <v>100</v>
      </c>
      <c r="L186" s="16">
        <v>1</v>
      </c>
      <c r="M186" s="79">
        <v>1</v>
      </c>
      <c r="N186" s="105">
        <f t="shared" si="23"/>
        <v>100</v>
      </c>
      <c r="O186" s="138">
        <f t="shared" si="24"/>
        <v>100</v>
      </c>
      <c r="P186" s="143">
        <v>100</v>
      </c>
      <c r="Q186" s="144">
        <v>0</v>
      </c>
      <c r="R186" s="144">
        <v>0</v>
      </c>
      <c r="S186" s="7">
        <v>0</v>
      </c>
      <c r="T186" s="7">
        <v>0</v>
      </c>
      <c r="U186" s="139">
        <f t="shared" si="29"/>
        <v>0</v>
      </c>
      <c r="V186" s="5">
        <v>1</v>
      </c>
      <c r="W186" s="5">
        <v>1</v>
      </c>
      <c r="X186" s="216"/>
      <c r="Y186" s="5">
        <v>1</v>
      </c>
      <c r="Z186" s="216"/>
      <c r="AA186" s="5">
        <v>1</v>
      </c>
      <c r="AB186" s="216"/>
      <c r="AC186" s="5">
        <v>1</v>
      </c>
      <c r="AD186" s="216"/>
      <c r="AE186" s="211">
        <f>IF(ISBLANK(Z186),X186,IF(ISBLANK(AB186),Z186,IF(ISBLANK(AD186),AB186,AD186)))</f>
        <v>0</v>
      </c>
      <c r="AF186" s="76">
        <f t="shared" si="26"/>
        <v>0</v>
      </c>
      <c r="AG186" s="214"/>
      <c r="AH186" s="214"/>
      <c r="AI186" s="214"/>
      <c r="AJ186" s="214"/>
      <c r="AK186" s="214"/>
      <c r="AL186" s="214"/>
      <c r="AM186" s="214"/>
      <c r="AN186" s="214"/>
    </row>
    <row r="187" spans="1:40" ht="60" hidden="1" x14ac:dyDescent="0.25">
      <c r="A187" s="7">
        <v>1164619</v>
      </c>
      <c r="B187" s="217" t="s">
        <v>473</v>
      </c>
      <c r="C187" s="219" t="s">
        <v>1532</v>
      </c>
      <c r="D187" s="130" t="s">
        <v>527</v>
      </c>
      <c r="E187" s="73" t="s">
        <v>528</v>
      </c>
      <c r="F187" s="7" t="s">
        <v>23</v>
      </c>
      <c r="G187" s="174" t="s">
        <v>24</v>
      </c>
      <c r="H187" s="174">
        <v>2</v>
      </c>
      <c r="I187" s="73" t="s">
        <v>529</v>
      </c>
      <c r="J187" s="73"/>
      <c r="K187" s="7">
        <v>1</v>
      </c>
      <c r="L187" s="7">
        <v>1</v>
      </c>
      <c r="M187" s="7">
        <v>0</v>
      </c>
      <c r="N187" s="105">
        <f t="shared" si="23"/>
        <v>0</v>
      </c>
      <c r="O187" s="138">
        <f t="shared" si="24"/>
        <v>0</v>
      </c>
      <c r="P187" s="7">
        <v>1</v>
      </c>
      <c r="Q187" s="7">
        <v>0</v>
      </c>
      <c r="R187" s="7">
        <v>0</v>
      </c>
      <c r="S187" s="7">
        <v>0</v>
      </c>
      <c r="T187" s="7">
        <v>0</v>
      </c>
      <c r="U187" s="139">
        <f t="shared" si="29"/>
        <v>0</v>
      </c>
      <c r="V187" s="73">
        <v>1</v>
      </c>
      <c r="W187" s="73">
        <v>1</v>
      </c>
      <c r="X187" s="213"/>
      <c r="Y187" s="73">
        <v>1</v>
      </c>
      <c r="Z187" s="213"/>
      <c r="AA187" s="73">
        <v>1</v>
      </c>
      <c r="AB187" s="213"/>
      <c r="AC187" s="73">
        <v>1</v>
      </c>
      <c r="AD187" s="213"/>
      <c r="AE187" s="208">
        <f>IF(ISBLANK(Z187),X187,IF(ISBLANK(AB187),Z187,IF(ISBLANK(AD187),AB187,AD187)))</f>
        <v>0</v>
      </c>
      <c r="AF187" s="76">
        <f t="shared" si="26"/>
        <v>0</v>
      </c>
      <c r="AG187" s="214"/>
      <c r="AH187" s="214"/>
      <c r="AI187" s="214"/>
      <c r="AJ187" s="214"/>
      <c r="AK187" s="214"/>
      <c r="AL187" s="214"/>
      <c r="AM187" s="214"/>
      <c r="AN187" s="214"/>
    </row>
    <row r="188" spans="1:40" ht="60" hidden="1" x14ac:dyDescent="0.25">
      <c r="A188" s="7">
        <v>1164621</v>
      </c>
      <c r="B188" s="217" t="s">
        <v>473</v>
      </c>
      <c r="C188" s="219" t="s">
        <v>1534</v>
      </c>
      <c r="D188" s="130" t="s">
        <v>530</v>
      </c>
      <c r="E188" s="73" t="s">
        <v>531</v>
      </c>
      <c r="F188" s="7" t="s">
        <v>23</v>
      </c>
      <c r="G188" s="44" t="s">
        <v>28</v>
      </c>
      <c r="H188" s="44">
        <v>2</v>
      </c>
      <c r="I188" s="73" t="s">
        <v>532</v>
      </c>
      <c r="J188" s="73"/>
      <c r="K188" s="7">
        <v>20</v>
      </c>
      <c r="L188" s="7">
        <v>5</v>
      </c>
      <c r="M188" s="7">
        <v>3</v>
      </c>
      <c r="N188" s="105">
        <f t="shared" si="23"/>
        <v>60</v>
      </c>
      <c r="O188" s="138">
        <f t="shared" si="24"/>
        <v>60</v>
      </c>
      <c r="P188" s="7">
        <v>5</v>
      </c>
      <c r="Q188" s="7">
        <v>4</v>
      </c>
      <c r="R188" s="7">
        <v>2</v>
      </c>
      <c r="S188" s="7">
        <v>3</v>
      </c>
      <c r="T188" s="7">
        <v>0</v>
      </c>
      <c r="U188" s="139">
        <f t="shared" si="29"/>
        <v>9</v>
      </c>
      <c r="V188" s="73">
        <v>5</v>
      </c>
      <c r="W188" s="73">
        <v>1</v>
      </c>
      <c r="X188" s="213"/>
      <c r="Y188" s="73">
        <v>1</v>
      </c>
      <c r="Z188" s="213"/>
      <c r="AA188" s="73">
        <v>1</v>
      </c>
      <c r="AB188" s="213"/>
      <c r="AC188" s="73">
        <v>2</v>
      </c>
      <c r="AD188" s="213"/>
      <c r="AE188" s="208">
        <f t="shared" si="25"/>
        <v>0</v>
      </c>
      <c r="AF188" s="76">
        <f t="shared" si="26"/>
        <v>0</v>
      </c>
      <c r="AG188" s="214"/>
      <c r="AH188" s="214"/>
      <c r="AI188" s="214"/>
      <c r="AJ188" s="214"/>
      <c r="AK188" s="214"/>
      <c r="AL188" s="214"/>
      <c r="AM188" s="214"/>
      <c r="AN188" s="214"/>
    </row>
    <row r="189" spans="1:40" ht="135" hidden="1" x14ac:dyDescent="0.25">
      <c r="A189" s="7">
        <v>1164623</v>
      </c>
      <c r="B189" s="217" t="s">
        <v>473</v>
      </c>
      <c r="C189" s="219" t="s">
        <v>1533</v>
      </c>
      <c r="D189" s="130" t="s">
        <v>533</v>
      </c>
      <c r="E189" s="73" t="s">
        <v>534</v>
      </c>
      <c r="F189" s="7" t="s">
        <v>23</v>
      </c>
      <c r="G189" s="44" t="s">
        <v>28</v>
      </c>
      <c r="H189" s="44">
        <v>2</v>
      </c>
      <c r="I189" s="73" t="s">
        <v>534</v>
      </c>
      <c r="J189" s="73"/>
      <c r="K189" s="7">
        <v>4</v>
      </c>
      <c r="L189" s="7">
        <v>1</v>
      </c>
      <c r="M189" s="7">
        <v>1</v>
      </c>
      <c r="N189" s="105">
        <f t="shared" si="23"/>
        <v>100</v>
      </c>
      <c r="O189" s="138">
        <f t="shared" si="24"/>
        <v>100</v>
      </c>
      <c r="P189" s="7">
        <v>1</v>
      </c>
      <c r="Q189" s="7">
        <v>1</v>
      </c>
      <c r="R189" s="7">
        <v>1</v>
      </c>
      <c r="S189" s="7">
        <v>1</v>
      </c>
      <c r="T189" s="7">
        <v>0</v>
      </c>
      <c r="U189" s="139">
        <f t="shared" si="29"/>
        <v>3</v>
      </c>
      <c r="V189" s="73">
        <v>1</v>
      </c>
      <c r="W189" s="73">
        <v>0</v>
      </c>
      <c r="X189" s="213"/>
      <c r="Y189" s="73">
        <v>0</v>
      </c>
      <c r="Z189" s="213"/>
      <c r="AA189" s="73">
        <v>0</v>
      </c>
      <c r="AB189" s="213"/>
      <c r="AC189" s="73">
        <v>1</v>
      </c>
      <c r="AD189" s="213"/>
      <c r="AE189" s="208">
        <f t="shared" si="25"/>
        <v>0</v>
      </c>
      <c r="AF189" s="76">
        <f t="shared" si="26"/>
        <v>0</v>
      </c>
      <c r="AG189" s="214"/>
      <c r="AH189" s="214"/>
      <c r="AI189" s="214"/>
      <c r="AJ189" s="214"/>
      <c r="AK189" s="214"/>
      <c r="AL189" s="214"/>
      <c r="AM189" s="214"/>
      <c r="AN189" s="214"/>
    </row>
    <row r="190" spans="1:40" ht="45" hidden="1" x14ac:dyDescent="0.25">
      <c r="A190" s="7">
        <v>1164481</v>
      </c>
      <c r="B190" s="9" t="s">
        <v>149</v>
      </c>
      <c r="C190" s="218" t="s">
        <v>819</v>
      </c>
      <c r="D190" s="73" t="s">
        <v>536</v>
      </c>
      <c r="E190" s="73" t="s">
        <v>537</v>
      </c>
      <c r="F190" s="7" t="s">
        <v>140</v>
      </c>
      <c r="G190" s="44" t="s">
        <v>28</v>
      </c>
      <c r="H190" s="44">
        <v>2</v>
      </c>
      <c r="I190" s="73" t="s">
        <v>538</v>
      </c>
      <c r="J190" s="73"/>
      <c r="K190" s="7">
        <v>732</v>
      </c>
      <c r="L190" s="7">
        <v>183</v>
      </c>
      <c r="M190" s="7">
        <v>68</v>
      </c>
      <c r="N190" s="105">
        <f t="shared" si="23"/>
        <v>37.158469945355193</v>
      </c>
      <c r="O190" s="206">
        <f t="shared" si="24"/>
        <v>37.158469945355193</v>
      </c>
      <c r="P190" s="7">
        <v>183</v>
      </c>
      <c r="Q190" s="7">
        <v>41</v>
      </c>
      <c r="R190" s="7">
        <v>65</v>
      </c>
      <c r="S190" s="7">
        <v>20</v>
      </c>
      <c r="T190" s="7">
        <v>81</v>
      </c>
      <c r="U190" s="207">
        <f t="shared" si="29"/>
        <v>207</v>
      </c>
      <c r="V190" s="7">
        <v>183</v>
      </c>
      <c r="W190" s="73">
        <f>V190/4</f>
        <v>45.75</v>
      </c>
      <c r="X190" s="213"/>
      <c r="Y190" s="73">
        <f>V190/4</f>
        <v>45.75</v>
      </c>
      <c r="Z190" s="213"/>
      <c r="AA190" s="73">
        <f>V190/4</f>
        <v>45.75</v>
      </c>
      <c r="AB190" s="213"/>
      <c r="AC190" s="73">
        <f>V190/4</f>
        <v>45.75</v>
      </c>
      <c r="AD190" s="213"/>
      <c r="AE190" s="208">
        <f t="shared" si="25"/>
        <v>0</v>
      </c>
      <c r="AF190" s="76">
        <f t="shared" si="26"/>
        <v>0</v>
      </c>
      <c r="AG190" s="214"/>
      <c r="AH190" s="214"/>
      <c r="AI190" s="214"/>
      <c r="AJ190" s="214"/>
      <c r="AK190" s="214"/>
      <c r="AL190" s="214"/>
      <c r="AM190" s="214"/>
      <c r="AN190" s="214"/>
    </row>
    <row r="191" spans="1:40" ht="45" hidden="1" x14ac:dyDescent="0.25">
      <c r="A191" s="7">
        <v>1164482</v>
      </c>
      <c r="B191" s="9" t="s">
        <v>149</v>
      </c>
      <c r="C191" s="9" t="s">
        <v>819</v>
      </c>
      <c r="D191" s="73" t="s">
        <v>536</v>
      </c>
      <c r="E191" s="73" t="s">
        <v>539</v>
      </c>
      <c r="F191" s="7" t="s">
        <v>140</v>
      </c>
      <c r="G191" s="44" t="s">
        <v>28</v>
      </c>
      <c r="H191" s="44">
        <v>2</v>
      </c>
      <c r="I191" s="73" t="s">
        <v>540</v>
      </c>
      <c r="J191" s="73"/>
      <c r="K191" s="7">
        <v>804</v>
      </c>
      <c r="L191" s="7">
        <v>201</v>
      </c>
      <c r="M191" s="7">
        <v>201</v>
      </c>
      <c r="N191" s="105">
        <f t="shared" si="23"/>
        <v>100</v>
      </c>
      <c r="O191" s="206">
        <f t="shared" si="24"/>
        <v>100</v>
      </c>
      <c r="P191" s="7">
        <v>201</v>
      </c>
      <c r="Q191" s="7">
        <v>0</v>
      </c>
      <c r="R191" s="7">
        <v>27</v>
      </c>
      <c r="S191" s="7">
        <v>67</v>
      </c>
      <c r="T191" s="7">
        <v>41</v>
      </c>
      <c r="U191" s="207">
        <f t="shared" si="29"/>
        <v>135</v>
      </c>
      <c r="V191" s="7">
        <v>201</v>
      </c>
      <c r="W191" s="73">
        <f>V191/4</f>
        <v>50.25</v>
      </c>
      <c r="X191" s="213"/>
      <c r="Y191" s="73">
        <f>V191/4</f>
        <v>50.25</v>
      </c>
      <c r="Z191" s="213"/>
      <c r="AA191" s="73">
        <f>V191/4</f>
        <v>50.25</v>
      </c>
      <c r="AB191" s="213"/>
      <c r="AC191" s="73">
        <f>V191/4</f>
        <v>50.25</v>
      </c>
      <c r="AD191" s="213"/>
      <c r="AE191" s="208">
        <f t="shared" si="25"/>
        <v>0</v>
      </c>
      <c r="AF191" s="76">
        <f t="shared" si="26"/>
        <v>0</v>
      </c>
      <c r="AG191" s="214"/>
      <c r="AH191" s="214"/>
      <c r="AI191" s="214"/>
      <c r="AJ191" s="214"/>
      <c r="AK191" s="214"/>
      <c r="AL191" s="214"/>
      <c r="AM191" s="214"/>
      <c r="AN191" s="214"/>
    </row>
    <row r="192" spans="1:40" ht="60" hidden="1" x14ac:dyDescent="0.25">
      <c r="A192" s="7">
        <v>1164483</v>
      </c>
      <c r="B192" s="9" t="s">
        <v>65</v>
      </c>
      <c r="C192" s="9"/>
      <c r="D192" s="73" t="s">
        <v>1223</v>
      </c>
      <c r="E192" s="74" t="s">
        <v>542</v>
      </c>
      <c r="F192" s="7" t="s">
        <v>23</v>
      </c>
      <c r="G192" s="44" t="s">
        <v>28</v>
      </c>
      <c r="H192" s="44">
        <v>2</v>
      </c>
      <c r="I192" s="73" t="s">
        <v>543</v>
      </c>
      <c r="J192" s="73"/>
      <c r="K192" s="7">
        <v>4</v>
      </c>
      <c r="L192" s="7">
        <v>1</v>
      </c>
      <c r="M192" s="7">
        <v>0</v>
      </c>
      <c r="N192" s="105">
        <f t="shared" si="23"/>
        <v>0</v>
      </c>
      <c r="O192" s="138">
        <f t="shared" si="24"/>
        <v>0</v>
      </c>
      <c r="P192" s="7">
        <v>1</v>
      </c>
      <c r="Q192" s="7">
        <v>0</v>
      </c>
      <c r="R192" s="7">
        <v>0</v>
      </c>
      <c r="S192" s="7">
        <v>0</v>
      </c>
      <c r="T192" s="7">
        <v>1</v>
      </c>
      <c r="U192" s="139">
        <f t="shared" si="29"/>
        <v>1</v>
      </c>
      <c r="V192" s="73">
        <v>1</v>
      </c>
      <c r="W192" s="73">
        <v>0</v>
      </c>
      <c r="X192" s="213"/>
      <c r="Y192" s="73">
        <v>0</v>
      </c>
      <c r="Z192" s="213"/>
      <c r="AA192" s="73">
        <v>0</v>
      </c>
      <c r="AB192" s="213"/>
      <c r="AC192" s="73">
        <v>1</v>
      </c>
      <c r="AD192" s="213"/>
      <c r="AE192" s="208">
        <f t="shared" si="25"/>
        <v>0</v>
      </c>
      <c r="AF192" s="76">
        <f t="shared" si="26"/>
        <v>0</v>
      </c>
      <c r="AG192" s="214"/>
      <c r="AH192" s="214"/>
      <c r="AI192" s="214"/>
      <c r="AJ192" s="214"/>
      <c r="AK192" s="214"/>
      <c r="AL192" s="214"/>
      <c r="AM192" s="214"/>
      <c r="AN192" s="214"/>
    </row>
    <row r="193" spans="1:40" ht="120" hidden="1" x14ac:dyDescent="0.25">
      <c r="A193" s="7">
        <v>1164505</v>
      </c>
      <c r="B193" s="9" t="s">
        <v>364</v>
      </c>
      <c r="C193" s="9"/>
      <c r="D193" s="73" t="s">
        <v>544</v>
      </c>
      <c r="E193" s="73" t="s">
        <v>852</v>
      </c>
      <c r="F193" s="7" t="s">
        <v>23</v>
      </c>
      <c r="G193" s="173" t="s">
        <v>61</v>
      </c>
      <c r="H193" s="173">
        <v>1</v>
      </c>
      <c r="I193" s="73" t="s">
        <v>545</v>
      </c>
      <c r="J193" s="73" t="s">
        <v>546</v>
      </c>
      <c r="K193" s="7">
        <v>0.7</v>
      </c>
      <c r="L193" s="7">
        <v>0.2</v>
      </c>
      <c r="M193" s="7">
        <v>0.2</v>
      </c>
      <c r="N193" s="105">
        <f t="shared" si="23"/>
        <v>100</v>
      </c>
      <c r="O193" s="138">
        <f t="shared" si="24"/>
        <v>100</v>
      </c>
      <c r="P193" s="7">
        <v>0.3</v>
      </c>
      <c r="Q193" s="7">
        <v>7.5</v>
      </c>
      <c r="R193" s="7">
        <v>7.5</v>
      </c>
      <c r="S193" s="7">
        <v>7.5</v>
      </c>
      <c r="T193" s="7">
        <v>0</v>
      </c>
      <c r="U193" s="139">
        <f t="shared" si="29"/>
        <v>22.5</v>
      </c>
      <c r="V193" s="73">
        <v>0.5</v>
      </c>
      <c r="W193" s="73">
        <v>0.3</v>
      </c>
      <c r="X193" s="213"/>
      <c r="Y193" s="73">
        <v>0.3</v>
      </c>
      <c r="Z193" s="213"/>
      <c r="AA193" s="73">
        <v>0.4</v>
      </c>
      <c r="AB193" s="213"/>
      <c r="AC193" s="73">
        <v>0.5</v>
      </c>
      <c r="AD193" s="213"/>
      <c r="AE193" s="208">
        <f>IF(ISBLANK(Z193),X193,IF(ISBLANK(AB193),Z193,IF(ISBLANK(AD193),AB193,AD193)))</f>
        <v>0</v>
      </c>
      <c r="AF193" s="76">
        <f t="shared" si="26"/>
        <v>0</v>
      </c>
      <c r="AG193" s="214"/>
      <c r="AH193" s="214"/>
      <c r="AI193" s="214"/>
      <c r="AJ193" s="214"/>
      <c r="AK193" s="214"/>
      <c r="AL193" s="214"/>
      <c r="AM193" s="214"/>
      <c r="AN193" s="214"/>
    </row>
    <row r="194" spans="1:40" ht="60" hidden="1" x14ac:dyDescent="0.25">
      <c r="A194" s="7">
        <v>1164581</v>
      </c>
      <c r="B194" s="9" t="s">
        <v>65</v>
      </c>
      <c r="C194" s="9"/>
      <c r="D194" s="73" t="s">
        <v>1226</v>
      </c>
      <c r="E194" s="74" t="s">
        <v>548</v>
      </c>
      <c r="F194" s="7" t="s">
        <v>549</v>
      </c>
      <c r="G194" s="44" t="s">
        <v>28</v>
      </c>
      <c r="H194" s="44">
        <v>2</v>
      </c>
      <c r="I194" s="73" t="s">
        <v>548</v>
      </c>
      <c r="J194" s="73"/>
      <c r="K194" s="7">
        <v>800</v>
      </c>
      <c r="L194" s="7">
        <v>200</v>
      </c>
      <c r="M194" s="7">
        <v>0</v>
      </c>
      <c r="N194" s="105">
        <f t="shared" si="23"/>
        <v>0</v>
      </c>
      <c r="O194" s="138">
        <f t="shared" si="24"/>
        <v>0</v>
      </c>
      <c r="P194" s="7">
        <v>200</v>
      </c>
      <c r="Q194" s="7">
        <v>190</v>
      </c>
      <c r="R194" s="7">
        <v>200</v>
      </c>
      <c r="S194" s="7">
        <v>60</v>
      </c>
      <c r="T194" s="7">
        <v>60</v>
      </c>
      <c r="U194" s="139">
        <f t="shared" si="29"/>
        <v>510</v>
      </c>
      <c r="V194" s="73">
        <v>200</v>
      </c>
      <c r="W194" s="73">
        <f>V194/4</f>
        <v>50</v>
      </c>
      <c r="X194" s="213"/>
      <c r="Y194" s="73">
        <f>V194/4</f>
        <v>50</v>
      </c>
      <c r="Z194" s="213"/>
      <c r="AA194" s="73">
        <f>V194/4</f>
        <v>50</v>
      </c>
      <c r="AB194" s="213"/>
      <c r="AC194" s="73">
        <f>V194/4</f>
        <v>50</v>
      </c>
      <c r="AD194" s="213"/>
      <c r="AE194" s="208">
        <f t="shared" si="25"/>
        <v>0</v>
      </c>
      <c r="AF194" s="76">
        <f t="shared" si="26"/>
        <v>0</v>
      </c>
      <c r="AG194" s="214"/>
      <c r="AH194" s="214"/>
      <c r="AI194" s="214"/>
      <c r="AJ194" s="214"/>
      <c r="AK194" s="214"/>
      <c r="AL194" s="214"/>
      <c r="AM194" s="214"/>
      <c r="AN194" s="214"/>
    </row>
    <row r="195" spans="1:40" ht="60" hidden="1" x14ac:dyDescent="0.25">
      <c r="A195" s="7">
        <v>1164506</v>
      </c>
      <c r="B195" s="9" t="s">
        <v>364</v>
      </c>
      <c r="C195" s="9"/>
      <c r="D195" s="73" t="s">
        <v>550</v>
      </c>
      <c r="E195" s="73" t="s">
        <v>663</v>
      </c>
      <c r="F195" s="7" t="s">
        <v>23</v>
      </c>
      <c r="G195" s="174" t="s">
        <v>24</v>
      </c>
      <c r="H195" s="174">
        <v>2</v>
      </c>
      <c r="I195" s="73" t="s">
        <v>368</v>
      </c>
      <c r="J195" s="73"/>
      <c r="K195" s="7">
        <v>3</v>
      </c>
      <c r="L195" s="7">
        <v>3</v>
      </c>
      <c r="M195" s="7">
        <v>3</v>
      </c>
      <c r="N195" s="105">
        <f t="shared" ref="N195:N207" si="30">IF(L195=0,"NP",M195/L195*100)</f>
        <v>100</v>
      </c>
      <c r="O195" s="138">
        <f t="shared" ref="O195:O207" si="31">IF(L195=0,"NP",IF((M195/L195*100)&gt;100,100,M195/L195*100))</f>
        <v>100</v>
      </c>
      <c r="P195" s="7">
        <v>3</v>
      </c>
      <c r="Q195" s="7">
        <v>2</v>
      </c>
      <c r="R195" s="7">
        <v>3</v>
      </c>
      <c r="S195" s="7">
        <v>2</v>
      </c>
      <c r="T195" s="7">
        <v>2</v>
      </c>
      <c r="U195" s="139">
        <f t="shared" si="29"/>
        <v>9</v>
      </c>
      <c r="V195" s="73">
        <v>3</v>
      </c>
      <c r="W195" s="73">
        <v>3</v>
      </c>
      <c r="X195" s="213"/>
      <c r="Y195" s="73">
        <v>3</v>
      </c>
      <c r="Z195" s="213"/>
      <c r="AA195" s="73">
        <v>3</v>
      </c>
      <c r="AB195" s="213"/>
      <c r="AC195" s="73">
        <v>3</v>
      </c>
      <c r="AD195" s="213"/>
      <c r="AE195" s="208">
        <f>IF(ISBLANK(Z195),X195,IF(ISBLANK(AB195),Z195,IF(ISBLANK(AD195),AB195,AD195)))</f>
        <v>0</v>
      </c>
      <c r="AF195" s="76">
        <f t="shared" si="26"/>
        <v>0</v>
      </c>
      <c r="AG195" s="214"/>
      <c r="AH195" s="214"/>
      <c r="AI195" s="214"/>
      <c r="AJ195" s="214"/>
      <c r="AK195" s="214"/>
      <c r="AL195" s="214"/>
      <c r="AM195" s="214"/>
      <c r="AN195" s="214"/>
    </row>
    <row r="196" spans="1:40" ht="105" hidden="1" x14ac:dyDescent="0.25">
      <c r="A196" s="7">
        <v>1164507</v>
      </c>
      <c r="B196" s="9" t="s">
        <v>364</v>
      </c>
      <c r="C196" s="9"/>
      <c r="D196" s="73" t="s">
        <v>551</v>
      </c>
      <c r="E196" s="73" t="s">
        <v>685</v>
      </c>
      <c r="F196" s="7" t="s">
        <v>23</v>
      </c>
      <c r="G196" s="174" t="s">
        <v>24</v>
      </c>
      <c r="H196" s="174">
        <v>2</v>
      </c>
      <c r="I196" s="73" t="s">
        <v>552</v>
      </c>
      <c r="J196" s="73" t="s">
        <v>553</v>
      </c>
      <c r="K196" s="7">
        <v>1</v>
      </c>
      <c r="L196" s="7">
        <v>1</v>
      </c>
      <c r="M196" s="7">
        <v>1</v>
      </c>
      <c r="N196" s="105">
        <f t="shared" si="30"/>
        <v>100</v>
      </c>
      <c r="O196" s="138">
        <f t="shared" si="31"/>
        <v>100</v>
      </c>
      <c r="P196" s="7">
        <v>1</v>
      </c>
      <c r="Q196" s="7">
        <v>1</v>
      </c>
      <c r="R196" s="7">
        <v>1</v>
      </c>
      <c r="S196" s="7">
        <v>1</v>
      </c>
      <c r="T196" s="7">
        <v>100</v>
      </c>
      <c r="U196" s="139">
        <f t="shared" si="29"/>
        <v>103</v>
      </c>
      <c r="V196" s="73">
        <v>1</v>
      </c>
      <c r="W196" s="73">
        <v>1</v>
      </c>
      <c r="X196" s="213"/>
      <c r="Y196" s="73">
        <v>1</v>
      </c>
      <c r="Z196" s="213"/>
      <c r="AA196" s="73">
        <v>1</v>
      </c>
      <c r="AB196" s="213"/>
      <c r="AC196" s="73">
        <v>1</v>
      </c>
      <c r="AD196" s="213"/>
      <c r="AE196" s="208">
        <f>IF(ISBLANK(Z196),X196,IF(ISBLANK(AB196),Z196,IF(ISBLANK(AD196),AB196,AD196)))</f>
        <v>0</v>
      </c>
      <c r="AF196" s="76">
        <f t="shared" si="26"/>
        <v>0</v>
      </c>
      <c r="AG196" s="214"/>
      <c r="AH196" s="214"/>
      <c r="AI196" s="214"/>
      <c r="AJ196" s="214"/>
      <c r="AK196" s="214"/>
      <c r="AL196" s="214"/>
      <c r="AM196" s="214"/>
      <c r="AN196" s="214"/>
    </row>
    <row r="197" spans="1:40" ht="120" hidden="1" x14ac:dyDescent="0.25">
      <c r="A197" s="7">
        <v>1164508</v>
      </c>
      <c r="B197" s="9" t="s">
        <v>364</v>
      </c>
      <c r="C197" s="9"/>
      <c r="D197" s="73" t="s">
        <v>551</v>
      </c>
      <c r="E197" s="74" t="s">
        <v>554</v>
      </c>
      <c r="F197" s="7" t="s">
        <v>23</v>
      </c>
      <c r="G197" s="173" t="s">
        <v>61</v>
      </c>
      <c r="H197" s="173">
        <v>1</v>
      </c>
      <c r="I197" s="73" t="s">
        <v>555</v>
      </c>
      <c r="J197" s="73"/>
      <c r="K197" s="7">
        <v>7</v>
      </c>
      <c r="L197" s="7">
        <v>0</v>
      </c>
      <c r="M197" s="7">
        <v>0</v>
      </c>
      <c r="N197" s="105" t="str">
        <f t="shared" si="30"/>
        <v>NP</v>
      </c>
      <c r="O197" s="138" t="str">
        <f t="shared" si="31"/>
        <v>NP</v>
      </c>
      <c r="P197" s="7">
        <v>2</v>
      </c>
      <c r="Q197" s="7">
        <v>0</v>
      </c>
      <c r="R197" s="7">
        <v>0</v>
      </c>
      <c r="S197" s="7">
        <v>0</v>
      </c>
      <c r="T197" s="7">
        <v>0</v>
      </c>
      <c r="U197" s="139">
        <f t="shared" si="29"/>
        <v>0</v>
      </c>
      <c r="V197" s="73">
        <v>2</v>
      </c>
      <c r="W197" s="73">
        <v>0</v>
      </c>
      <c r="X197" s="213"/>
      <c r="Y197" s="73">
        <v>0</v>
      </c>
      <c r="Z197" s="213"/>
      <c r="AA197" s="73">
        <v>1</v>
      </c>
      <c r="AB197" s="213"/>
      <c r="AC197" s="73">
        <v>1</v>
      </c>
      <c r="AD197" s="213"/>
      <c r="AE197" s="208">
        <f>IF(ISBLANK(Z197),X197,IF(ISBLANK(AB197),Z197,IF(ISBLANK(AD197),AB197,AD197)))</f>
        <v>0</v>
      </c>
      <c r="AF197" s="76">
        <f t="shared" si="26"/>
        <v>0</v>
      </c>
      <c r="AG197" s="214"/>
      <c r="AH197" s="214"/>
      <c r="AI197" s="214"/>
      <c r="AJ197" s="214"/>
      <c r="AK197" s="214"/>
      <c r="AL197" s="214"/>
      <c r="AM197" s="214"/>
      <c r="AN197" s="214"/>
    </row>
    <row r="198" spans="1:40" ht="135" hidden="1" x14ac:dyDescent="0.25">
      <c r="A198" s="7">
        <v>1164509</v>
      </c>
      <c r="B198" s="9" t="s">
        <v>364</v>
      </c>
      <c r="C198" s="9"/>
      <c r="D198" s="73" t="s">
        <v>551</v>
      </c>
      <c r="E198" s="74" t="s">
        <v>853</v>
      </c>
      <c r="F198" s="7" t="s">
        <v>23</v>
      </c>
      <c r="G198" s="44" t="s">
        <v>28</v>
      </c>
      <c r="H198" s="44">
        <v>2</v>
      </c>
      <c r="I198" s="73" t="s">
        <v>556</v>
      </c>
      <c r="J198" s="73"/>
      <c r="K198" s="7">
        <v>1</v>
      </c>
      <c r="L198" s="7">
        <v>0</v>
      </c>
      <c r="M198" s="7">
        <v>1</v>
      </c>
      <c r="N198" s="105" t="str">
        <f t="shared" si="30"/>
        <v>NP</v>
      </c>
      <c r="O198" s="138" t="str">
        <f t="shared" si="31"/>
        <v>NP</v>
      </c>
      <c r="P198" s="7">
        <v>0</v>
      </c>
      <c r="Q198" s="7">
        <v>1</v>
      </c>
      <c r="R198" s="7">
        <v>1</v>
      </c>
      <c r="S198" s="7">
        <v>1</v>
      </c>
      <c r="T198" s="7">
        <v>1</v>
      </c>
      <c r="U198" s="139">
        <f t="shared" si="29"/>
        <v>4</v>
      </c>
      <c r="V198" s="73">
        <v>1</v>
      </c>
      <c r="W198" s="73">
        <v>0</v>
      </c>
      <c r="X198" s="213"/>
      <c r="Y198" s="73">
        <v>0</v>
      </c>
      <c r="Z198" s="213"/>
      <c r="AA198" s="73">
        <v>0</v>
      </c>
      <c r="AB198" s="213"/>
      <c r="AC198" s="73">
        <v>1</v>
      </c>
      <c r="AD198" s="213"/>
      <c r="AE198" s="208">
        <f t="shared" ref="AE198:AE207" si="32">SUM(X198+Z198+AB198+AD198)</f>
        <v>0</v>
      </c>
      <c r="AF198" s="76">
        <f t="shared" ref="AF198:AF207" si="33">IF(V198=0,"NP",AE198/V198*100)</f>
        <v>0</v>
      </c>
      <c r="AG198" s="214"/>
      <c r="AH198" s="214"/>
      <c r="AI198" s="214"/>
      <c r="AJ198" s="214"/>
      <c r="AK198" s="214"/>
      <c r="AL198" s="214"/>
      <c r="AM198" s="214"/>
      <c r="AN198" s="214"/>
    </row>
    <row r="199" spans="1:40" ht="210" hidden="1" x14ac:dyDescent="0.25">
      <c r="A199" s="7">
        <v>1164582</v>
      </c>
      <c r="B199" s="9" t="s">
        <v>65</v>
      </c>
      <c r="C199" s="9"/>
      <c r="D199" s="73" t="s">
        <v>551</v>
      </c>
      <c r="E199" s="74" t="s">
        <v>557</v>
      </c>
      <c r="F199" s="7" t="s">
        <v>140</v>
      </c>
      <c r="G199" s="44" t="s">
        <v>28</v>
      </c>
      <c r="H199" s="44">
        <v>2</v>
      </c>
      <c r="I199" s="73" t="s">
        <v>558</v>
      </c>
      <c r="J199" s="73"/>
      <c r="K199" s="7">
        <v>200</v>
      </c>
      <c r="L199" s="7">
        <v>50</v>
      </c>
      <c r="M199" s="7">
        <v>50</v>
      </c>
      <c r="N199" s="105">
        <f t="shared" si="30"/>
        <v>100</v>
      </c>
      <c r="O199" s="138">
        <f t="shared" si="31"/>
        <v>100</v>
      </c>
      <c r="P199" s="7">
        <v>50</v>
      </c>
      <c r="Q199" s="7">
        <v>20</v>
      </c>
      <c r="R199" s="7">
        <v>0</v>
      </c>
      <c r="S199" s="7">
        <v>50</v>
      </c>
      <c r="T199" s="7">
        <v>50</v>
      </c>
      <c r="U199" s="139">
        <f t="shared" si="29"/>
        <v>120</v>
      </c>
      <c r="V199" s="73">
        <v>50</v>
      </c>
      <c r="W199" s="73">
        <f>V199/4</f>
        <v>12.5</v>
      </c>
      <c r="X199" s="213"/>
      <c r="Y199" s="73">
        <f>V199/4</f>
        <v>12.5</v>
      </c>
      <c r="Z199" s="213"/>
      <c r="AA199" s="73">
        <f>V199/4</f>
        <v>12.5</v>
      </c>
      <c r="AB199" s="213"/>
      <c r="AC199" s="73">
        <f>V199/4</f>
        <v>12.5</v>
      </c>
      <c r="AD199" s="213"/>
      <c r="AE199" s="208">
        <f t="shared" si="32"/>
        <v>0</v>
      </c>
      <c r="AF199" s="76">
        <f t="shared" si="33"/>
        <v>0</v>
      </c>
      <c r="AG199" s="214"/>
      <c r="AH199" s="214"/>
      <c r="AI199" s="214"/>
      <c r="AJ199" s="214"/>
      <c r="AK199" s="214"/>
      <c r="AL199" s="214"/>
      <c r="AM199" s="214"/>
      <c r="AN199" s="214"/>
    </row>
    <row r="200" spans="1:40" ht="120" hidden="1" x14ac:dyDescent="0.25">
      <c r="A200" s="7">
        <v>1164614</v>
      </c>
      <c r="B200" s="217" t="s">
        <v>473</v>
      </c>
      <c r="C200" s="219" t="s">
        <v>1533</v>
      </c>
      <c r="D200" s="130" t="s">
        <v>560</v>
      </c>
      <c r="E200" s="74" t="s">
        <v>650</v>
      </c>
      <c r="F200" s="7" t="s">
        <v>60</v>
      </c>
      <c r="G200" s="174" t="s">
        <v>24</v>
      </c>
      <c r="H200" s="174">
        <v>2</v>
      </c>
      <c r="I200" s="73" t="s">
        <v>561</v>
      </c>
      <c r="J200" s="73" t="s">
        <v>562</v>
      </c>
      <c r="K200" s="141">
        <v>80</v>
      </c>
      <c r="L200" s="37">
        <v>0.8</v>
      </c>
      <c r="M200" s="79">
        <v>0.8</v>
      </c>
      <c r="N200" s="105">
        <f t="shared" si="30"/>
        <v>100</v>
      </c>
      <c r="O200" s="138">
        <f t="shared" si="31"/>
        <v>100</v>
      </c>
      <c r="P200" s="141">
        <v>80</v>
      </c>
      <c r="Q200" s="144">
        <v>14</v>
      </c>
      <c r="R200" s="144">
        <v>5</v>
      </c>
      <c r="S200" s="7">
        <v>6</v>
      </c>
      <c r="T200" s="7">
        <v>0.8</v>
      </c>
      <c r="U200" s="139">
        <f t="shared" si="29"/>
        <v>25.8</v>
      </c>
      <c r="V200" s="2">
        <v>0.8</v>
      </c>
      <c r="W200" s="2">
        <v>0.8</v>
      </c>
      <c r="X200" s="216"/>
      <c r="Y200" s="2">
        <v>0.8</v>
      </c>
      <c r="Z200" s="216"/>
      <c r="AA200" s="2">
        <v>0.8</v>
      </c>
      <c r="AB200" s="216"/>
      <c r="AC200" s="2">
        <v>0.8</v>
      </c>
      <c r="AD200" s="216"/>
      <c r="AE200" s="211">
        <f>IF(ISBLANK(Z200),X200,IF(ISBLANK(AB200),Z200,IF(ISBLANK(AD200),AB200,AD200)))</f>
        <v>0</v>
      </c>
      <c r="AF200" s="76">
        <f t="shared" si="33"/>
        <v>0</v>
      </c>
      <c r="AG200" s="214"/>
      <c r="AH200" s="214"/>
      <c r="AI200" s="214"/>
      <c r="AJ200" s="214"/>
      <c r="AK200" s="214"/>
      <c r="AL200" s="214"/>
      <c r="AM200" s="214"/>
      <c r="AN200" s="214"/>
    </row>
    <row r="201" spans="1:40" ht="90" hidden="1" x14ac:dyDescent="0.25">
      <c r="A201" s="7">
        <v>1164617</v>
      </c>
      <c r="B201" s="217" t="s">
        <v>473</v>
      </c>
      <c r="C201" s="15" t="s">
        <v>1529</v>
      </c>
      <c r="D201" s="130" t="s">
        <v>563</v>
      </c>
      <c r="E201" s="74" t="s">
        <v>849</v>
      </c>
      <c r="F201" s="7" t="s">
        <v>23</v>
      </c>
      <c r="G201" s="44" t="s">
        <v>28</v>
      </c>
      <c r="H201" s="44">
        <v>2</v>
      </c>
      <c r="I201" s="73" t="s">
        <v>511</v>
      </c>
      <c r="J201" s="73"/>
      <c r="K201" s="7">
        <v>20</v>
      </c>
      <c r="L201" s="7">
        <v>5</v>
      </c>
      <c r="M201" s="7">
        <v>0</v>
      </c>
      <c r="N201" s="105">
        <f t="shared" si="30"/>
        <v>0</v>
      </c>
      <c r="O201" s="138">
        <f t="shared" si="31"/>
        <v>0</v>
      </c>
      <c r="P201" s="7">
        <v>5</v>
      </c>
      <c r="Q201" s="7">
        <v>2</v>
      </c>
      <c r="R201" s="7">
        <v>9</v>
      </c>
      <c r="S201" s="7">
        <v>3</v>
      </c>
      <c r="T201" s="7">
        <v>3</v>
      </c>
      <c r="U201" s="139">
        <f t="shared" si="29"/>
        <v>17</v>
      </c>
      <c r="V201" s="73">
        <v>5</v>
      </c>
      <c r="W201" s="73">
        <v>1</v>
      </c>
      <c r="X201" s="213"/>
      <c r="Y201" s="73">
        <v>1</v>
      </c>
      <c r="Z201" s="213"/>
      <c r="AA201" s="73">
        <v>1</v>
      </c>
      <c r="AB201" s="213"/>
      <c r="AC201" s="73">
        <v>2</v>
      </c>
      <c r="AD201" s="213"/>
      <c r="AE201" s="208">
        <f t="shared" si="32"/>
        <v>0</v>
      </c>
      <c r="AF201" s="76">
        <f t="shared" si="33"/>
        <v>0</v>
      </c>
      <c r="AG201" s="214"/>
      <c r="AH201" s="214"/>
      <c r="AI201" s="214"/>
      <c r="AJ201" s="214"/>
      <c r="AK201" s="214"/>
      <c r="AL201" s="214"/>
      <c r="AM201" s="214"/>
      <c r="AN201" s="214"/>
    </row>
    <row r="202" spans="1:40" ht="165" hidden="1" x14ac:dyDescent="0.25">
      <c r="A202" s="7">
        <v>1164565</v>
      </c>
      <c r="B202" s="9" t="s">
        <v>102</v>
      </c>
      <c r="C202" s="218"/>
      <c r="D202" s="74" t="s">
        <v>565</v>
      </c>
      <c r="E202" s="74" t="s">
        <v>566</v>
      </c>
      <c r="F202" s="13" t="s">
        <v>60</v>
      </c>
      <c r="G202" s="174" t="s">
        <v>24</v>
      </c>
      <c r="H202" s="174">
        <v>2</v>
      </c>
      <c r="I202" s="74" t="s">
        <v>567</v>
      </c>
      <c r="J202" s="74" t="s">
        <v>568</v>
      </c>
      <c r="K202" s="143">
        <v>100</v>
      </c>
      <c r="L202" s="13">
        <v>1</v>
      </c>
      <c r="M202" s="7">
        <v>1</v>
      </c>
      <c r="N202" s="105">
        <f t="shared" si="30"/>
        <v>100</v>
      </c>
      <c r="O202" s="138">
        <f t="shared" si="31"/>
        <v>100</v>
      </c>
      <c r="P202" s="143">
        <v>100</v>
      </c>
      <c r="Q202" s="144">
        <v>0</v>
      </c>
      <c r="R202" s="144">
        <v>0</v>
      </c>
      <c r="S202" s="7">
        <v>0</v>
      </c>
      <c r="T202" s="7">
        <v>100</v>
      </c>
      <c r="U202" s="139">
        <f t="shared" si="29"/>
        <v>100</v>
      </c>
      <c r="V202" s="4">
        <v>1</v>
      </c>
      <c r="W202" s="4">
        <v>1</v>
      </c>
      <c r="X202" s="216"/>
      <c r="Y202" s="4">
        <v>1</v>
      </c>
      <c r="Z202" s="216"/>
      <c r="AA202" s="4">
        <v>1</v>
      </c>
      <c r="AB202" s="216"/>
      <c r="AC202" s="4">
        <v>1</v>
      </c>
      <c r="AD202" s="216"/>
      <c r="AE202" s="211">
        <f>IF(ISBLANK(Z202),X202,IF(ISBLANK(AB202),Z202,IF(ISBLANK(AD202),AB202,AD202)))</f>
        <v>0</v>
      </c>
      <c r="AF202" s="76">
        <f t="shared" si="33"/>
        <v>0</v>
      </c>
      <c r="AG202" s="214"/>
      <c r="AH202" s="214"/>
      <c r="AI202" s="214"/>
      <c r="AJ202" s="214"/>
      <c r="AK202" s="214"/>
      <c r="AL202" s="214"/>
      <c r="AM202" s="214"/>
      <c r="AN202" s="214"/>
    </row>
    <row r="203" spans="1:40" ht="45" hidden="1" x14ac:dyDescent="0.25">
      <c r="A203" s="7">
        <v>1164566</v>
      </c>
      <c r="B203" s="217" t="s">
        <v>473</v>
      </c>
      <c r="C203" s="15" t="s">
        <v>1536</v>
      </c>
      <c r="D203" s="130" t="s">
        <v>569</v>
      </c>
      <c r="E203" s="74" t="s">
        <v>570</v>
      </c>
      <c r="F203" s="7" t="s">
        <v>60</v>
      </c>
      <c r="G203" s="174" t="s">
        <v>24</v>
      </c>
      <c r="H203" s="174">
        <v>2</v>
      </c>
      <c r="I203" s="73" t="s">
        <v>571</v>
      </c>
      <c r="J203" s="73" t="s">
        <v>572</v>
      </c>
      <c r="K203" s="140">
        <v>100</v>
      </c>
      <c r="L203" s="7">
        <v>1</v>
      </c>
      <c r="M203" s="7">
        <v>1</v>
      </c>
      <c r="N203" s="105">
        <f t="shared" si="30"/>
        <v>100</v>
      </c>
      <c r="O203" s="138">
        <f t="shared" si="31"/>
        <v>100</v>
      </c>
      <c r="P203" s="140">
        <v>100</v>
      </c>
      <c r="Q203" s="144">
        <v>90</v>
      </c>
      <c r="R203" s="144">
        <v>100</v>
      </c>
      <c r="S203" s="7">
        <v>100</v>
      </c>
      <c r="T203" s="7">
        <v>100</v>
      </c>
      <c r="U203" s="139">
        <f t="shared" si="29"/>
        <v>390</v>
      </c>
      <c r="V203" s="2">
        <v>1</v>
      </c>
      <c r="W203" s="2">
        <v>1</v>
      </c>
      <c r="X203" s="216"/>
      <c r="Y203" s="2">
        <v>1</v>
      </c>
      <c r="Z203" s="216"/>
      <c r="AA203" s="2">
        <v>1</v>
      </c>
      <c r="AB203" s="216"/>
      <c r="AC203" s="2">
        <v>1</v>
      </c>
      <c r="AD203" s="216"/>
      <c r="AE203" s="211">
        <f>IF(ISBLANK(Z203),X203,IF(ISBLANK(AB203),Z203,IF(ISBLANK(AD203),AB203,AD203)))</f>
        <v>0</v>
      </c>
      <c r="AF203" s="76">
        <f t="shared" si="33"/>
        <v>0</v>
      </c>
      <c r="AG203" s="214"/>
      <c r="AH203" s="214"/>
      <c r="AI203" s="214"/>
      <c r="AJ203" s="214"/>
      <c r="AK203" s="214"/>
      <c r="AL203" s="214"/>
      <c r="AM203" s="214"/>
      <c r="AN203" s="214"/>
    </row>
    <row r="204" spans="1:40" ht="60" hidden="1" x14ac:dyDescent="0.25">
      <c r="A204" s="7">
        <v>1164567</v>
      </c>
      <c r="B204" s="217" t="s">
        <v>473</v>
      </c>
      <c r="C204" s="219" t="s">
        <v>1537</v>
      </c>
      <c r="D204" s="130" t="s">
        <v>569</v>
      </c>
      <c r="E204" s="73" t="s">
        <v>573</v>
      </c>
      <c r="F204" s="7" t="s">
        <v>23</v>
      </c>
      <c r="G204" s="44" t="s">
        <v>28</v>
      </c>
      <c r="H204" s="44">
        <v>2</v>
      </c>
      <c r="I204" s="73" t="s">
        <v>574</v>
      </c>
      <c r="J204" s="73" t="s">
        <v>575</v>
      </c>
      <c r="K204" s="7">
        <v>1</v>
      </c>
      <c r="L204" s="7">
        <v>1</v>
      </c>
      <c r="M204" s="7">
        <v>100</v>
      </c>
      <c r="N204" s="105">
        <f t="shared" si="30"/>
        <v>10000</v>
      </c>
      <c r="O204" s="138">
        <f t="shared" si="31"/>
        <v>100</v>
      </c>
      <c r="P204" s="7">
        <v>1</v>
      </c>
      <c r="Q204" s="7">
        <v>1</v>
      </c>
      <c r="R204" s="7">
        <v>1</v>
      </c>
      <c r="S204" s="7">
        <v>1</v>
      </c>
      <c r="T204" s="7">
        <v>1</v>
      </c>
      <c r="U204" s="139">
        <f t="shared" si="29"/>
        <v>4</v>
      </c>
      <c r="V204" s="73">
        <v>1</v>
      </c>
      <c r="W204" s="73">
        <v>0</v>
      </c>
      <c r="X204" s="213"/>
      <c r="Y204" s="73">
        <v>0</v>
      </c>
      <c r="Z204" s="213"/>
      <c r="AA204" s="73">
        <v>0</v>
      </c>
      <c r="AB204" s="213"/>
      <c r="AC204" s="73">
        <v>1</v>
      </c>
      <c r="AD204" s="213"/>
      <c r="AE204" s="208">
        <f t="shared" si="32"/>
        <v>0</v>
      </c>
      <c r="AF204" s="76">
        <f t="shared" si="33"/>
        <v>0</v>
      </c>
      <c r="AG204" s="214"/>
      <c r="AH204" s="214"/>
      <c r="AI204" s="214"/>
      <c r="AJ204" s="214"/>
      <c r="AK204" s="214"/>
      <c r="AL204" s="214"/>
      <c r="AM204" s="214"/>
      <c r="AN204" s="214"/>
    </row>
    <row r="205" spans="1:40" ht="105" hidden="1" x14ac:dyDescent="0.25">
      <c r="A205" s="7">
        <v>1164615</v>
      </c>
      <c r="B205" s="217" t="s">
        <v>473</v>
      </c>
      <c r="C205" s="15" t="s">
        <v>1535</v>
      </c>
      <c r="D205" s="130" t="s">
        <v>576</v>
      </c>
      <c r="E205" s="210" t="s">
        <v>1538</v>
      </c>
      <c r="F205" s="7" t="s">
        <v>60</v>
      </c>
      <c r="G205" s="174" t="s">
        <v>24</v>
      </c>
      <c r="H205" s="174">
        <v>2</v>
      </c>
      <c r="I205" s="73" t="s">
        <v>1540</v>
      </c>
      <c r="J205" s="73" t="s">
        <v>1539</v>
      </c>
      <c r="K205" s="140">
        <v>80</v>
      </c>
      <c r="L205" s="79">
        <v>0.8</v>
      </c>
      <c r="M205" s="79">
        <v>0.8</v>
      </c>
      <c r="N205" s="105">
        <f t="shared" si="30"/>
        <v>100</v>
      </c>
      <c r="O205" s="138">
        <f t="shared" si="31"/>
        <v>100</v>
      </c>
      <c r="P205" s="140">
        <v>80</v>
      </c>
      <c r="Q205" s="144">
        <v>14</v>
      </c>
      <c r="R205" s="144">
        <v>5</v>
      </c>
      <c r="S205" s="7">
        <v>6</v>
      </c>
      <c r="T205" s="7">
        <v>0.8</v>
      </c>
      <c r="U205" s="139">
        <f t="shared" si="29"/>
        <v>25.8</v>
      </c>
      <c r="V205" s="2">
        <v>0.8</v>
      </c>
      <c r="W205" s="2">
        <v>0.8</v>
      </c>
      <c r="X205" s="216"/>
      <c r="Y205" s="2">
        <v>0.8</v>
      </c>
      <c r="Z205" s="216"/>
      <c r="AA205" s="2">
        <v>0.8</v>
      </c>
      <c r="AB205" s="216"/>
      <c r="AC205" s="2">
        <v>0.8</v>
      </c>
      <c r="AD205" s="216"/>
      <c r="AE205" s="211">
        <f>IF(ISBLANK(Z205),X205,IF(ISBLANK(AB205),Z205,IF(ISBLANK(AD205),AB205,AD205)))</f>
        <v>0</v>
      </c>
      <c r="AF205" s="76">
        <f t="shared" si="33"/>
        <v>0</v>
      </c>
      <c r="AG205" s="214"/>
      <c r="AH205" s="214"/>
      <c r="AI205" s="214"/>
      <c r="AJ205" s="214"/>
      <c r="AK205" s="214"/>
      <c r="AL205" s="214"/>
      <c r="AM205" s="214"/>
      <c r="AN205" s="214"/>
    </row>
    <row r="206" spans="1:40" ht="60" hidden="1" x14ac:dyDescent="0.25">
      <c r="A206" s="7">
        <v>1164527</v>
      </c>
      <c r="B206" s="217" t="s">
        <v>473</v>
      </c>
      <c r="C206" s="15" t="s">
        <v>1541</v>
      </c>
      <c r="D206" s="130" t="s">
        <v>577</v>
      </c>
      <c r="E206" s="74" t="s">
        <v>659</v>
      </c>
      <c r="F206" s="7" t="s">
        <v>60</v>
      </c>
      <c r="G206" s="174" t="s">
        <v>24</v>
      </c>
      <c r="H206" s="174">
        <v>2</v>
      </c>
      <c r="I206" s="73" t="s">
        <v>578</v>
      </c>
      <c r="J206" s="73" t="s">
        <v>579</v>
      </c>
      <c r="K206" s="140">
        <v>100</v>
      </c>
      <c r="L206" s="7">
        <v>1</v>
      </c>
      <c r="M206" s="7">
        <v>1</v>
      </c>
      <c r="N206" s="105">
        <f t="shared" si="30"/>
        <v>100</v>
      </c>
      <c r="O206" s="138">
        <f t="shared" si="31"/>
        <v>100</v>
      </c>
      <c r="P206" s="140">
        <v>100</v>
      </c>
      <c r="Q206" s="144">
        <v>100</v>
      </c>
      <c r="R206" s="144">
        <v>100</v>
      </c>
      <c r="S206" s="7">
        <v>100</v>
      </c>
      <c r="T206" s="7">
        <v>1</v>
      </c>
      <c r="U206" s="139">
        <f t="shared" si="29"/>
        <v>301</v>
      </c>
      <c r="V206" s="2">
        <v>1</v>
      </c>
      <c r="W206" s="2">
        <v>1</v>
      </c>
      <c r="X206" s="216"/>
      <c r="Y206" s="2">
        <v>1</v>
      </c>
      <c r="Z206" s="216"/>
      <c r="AA206" s="2">
        <v>1</v>
      </c>
      <c r="AB206" s="216"/>
      <c r="AC206" s="2">
        <v>1</v>
      </c>
      <c r="AD206" s="216"/>
      <c r="AE206" s="211">
        <f>IF(ISBLANK(Z206),X206,IF(ISBLANK(AB206),Z206,IF(ISBLANK(AD206),AB206,AD206)))</f>
        <v>0</v>
      </c>
      <c r="AF206" s="76">
        <f t="shared" si="33"/>
        <v>0</v>
      </c>
      <c r="AG206" s="214"/>
      <c r="AH206" s="214"/>
      <c r="AI206" s="214"/>
      <c r="AJ206" s="214"/>
      <c r="AK206" s="214"/>
      <c r="AL206" s="214"/>
      <c r="AM206" s="214"/>
      <c r="AN206" s="214"/>
    </row>
    <row r="207" spans="1:40" ht="90" hidden="1" x14ac:dyDescent="0.25">
      <c r="A207" s="7">
        <v>1164528</v>
      </c>
      <c r="B207" s="217" t="s">
        <v>473</v>
      </c>
      <c r="C207" s="15" t="s">
        <v>1541</v>
      </c>
      <c r="D207" s="130" t="s">
        <v>577</v>
      </c>
      <c r="E207" s="74" t="s">
        <v>661</v>
      </c>
      <c r="F207" s="7" t="s">
        <v>23</v>
      </c>
      <c r="G207" s="44" t="s">
        <v>28</v>
      </c>
      <c r="H207" s="44">
        <v>2</v>
      </c>
      <c r="I207" s="73" t="s">
        <v>580</v>
      </c>
      <c r="J207" s="73"/>
      <c r="K207" s="7">
        <v>20</v>
      </c>
      <c r="L207" s="7">
        <v>5</v>
      </c>
      <c r="M207" s="7">
        <v>3</v>
      </c>
      <c r="N207" s="105">
        <f t="shared" si="30"/>
        <v>60</v>
      </c>
      <c r="O207" s="138">
        <f t="shared" si="31"/>
        <v>60</v>
      </c>
      <c r="P207" s="7">
        <v>5</v>
      </c>
      <c r="Q207" s="7">
        <v>22</v>
      </c>
      <c r="R207" s="7">
        <v>19</v>
      </c>
      <c r="S207" s="7">
        <v>0</v>
      </c>
      <c r="T207" s="7">
        <v>5</v>
      </c>
      <c r="U207" s="139">
        <f t="shared" si="29"/>
        <v>46</v>
      </c>
      <c r="V207" s="73">
        <v>5</v>
      </c>
      <c r="W207" s="73">
        <v>1</v>
      </c>
      <c r="X207" s="213"/>
      <c r="Y207" s="73">
        <v>1</v>
      </c>
      <c r="Z207" s="213"/>
      <c r="AA207" s="73">
        <v>1</v>
      </c>
      <c r="AB207" s="213"/>
      <c r="AC207" s="73">
        <v>2</v>
      </c>
      <c r="AD207" s="213"/>
      <c r="AE207" s="208">
        <f t="shared" si="32"/>
        <v>0</v>
      </c>
      <c r="AF207" s="76">
        <f t="shared" si="33"/>
        <v>0</v>
      </c>
      <c r="AG207" s="214"/>
      <c r="AH207" s="214"/>
      <c r="AI207" s="214"/>
      <c r="AJ207" s="214"/>
      <c r="AK207" s="214"/>
      <c r="AL207" s="214"/>
      <c r="AM207" s="214"/>
      <c r="AN207" s="214"/>
    </row>
    <row r="208" spans="1:40" x14ac:dyDescent="0.25">
      <c r="AE208" s="208"/>
    </row>
    <row r="209" spans="31:31" x14ac:dyDescent="0.25">
      <c r="AE209" s="212"/>
    </row>
    <row r="210" spans="31:31" x14ac:dyDescent="0.25">
      <c r="AE210" s="212"/>
    </row>
  </sheetData>
  <autoFilter ref="A2:AF207">
    <filterColumn colId="1">
      <filters>
        <filter val="Planeación"/>
      </filters>
    </filterColumn>
    <filterColumn colId="2">
      <filters>
        <filter val="Fabio Madrid  (Lo realiza Lorena)"/>
      </filters>
    </filterColumn>
  </autoFilter>
  <mergeCells count="35">
    <mergeCell ref="A1:A2"/>
    <mergeCell ref="B1:B2"/>
    <mergeCell ref="D1:D2"/>
    <mergeCell ref="I1:I2"/>
    <mergeCell ref="J1:J2"/>
    <mergeCell ref="C1:C2"/>
    <mergeCell ref="K1:K2"/>
    <mergeCell ref="E1:E2"/>
    <mergeCell ref="F1:F2"/>
    <mergeCell ref="G1:G2"/>
    <mergeCell ref="R1:R2"/>
    <mergeCell ref="Q1:Q2"/>
    <mergeCell ref="N1:N2"/>
    <mergeCell ref="O1:O2"/>
    <mergeCell ref="P1:P2"/>
    <mergeCell ref="M1:M2"/>
    <mergeCell ref="L1:L2"/>
    <mergeCell ref="S1:S2"/>
    <mergeCell ref="AK1:AK2"/>
    <mergeCell ref="AL1:AL2"/>
    <mergeCell ref="AI1:AI2"/>
    <mergeCell ref="V1:V2"/>
    <mergeCell ref="W1:X1"/>
    <mergeCell ref="Y1:Z1"/>
    <mergeCell ref="AA1:AB1"/>
    <mergeCell ref="AC1:AD1"/>
    <mergeCell ref="AE1:AE2"/>
    <mergeCell ref="AF1:AF2"/>
    <mergeCell ref="AG1:AG2"/>
    <mergeCell ref="AH1:AH2"/>
    <mergeCell ref="AM1:AM2"/>
    <mergeCell ref="AN1:AN2"/>
    <mergeCell ref="AJ1:AJ2"/>
    <mergeCell ref="T1:T2"/>
    <mergeCell ref="U1:U2"/>
  </mergeCells>
  <conditionalFormatting sqref="X3:X207 Z3:Z207 AB4:AB207 AD4:AD207">
    <cfRule type="cellIs" dxfId="2" priority="10" operator="greaterThan">
      <formula>W3</formula>
    </cfRule>
  </conditionalFormatting>
  <conditionalFormatting sqref="AB3">
    <cfRule type="cellIs" dxfId="1" priority="8" operator="greaterThan">
      <formula>AA3</formula>
    </cfRule>
  </conditionalFormatting>
  <conditionalFormatting sqref="AD3">
    <cfRule type="cellIs" dxfId="0" priority="6" operator="greaterThan">
      <formula>AC3</formula>
    </cfRule>
  </conditionalFormatting>
  <conditionalFormatting sqref="AF3">
    <cfRule type="iconSet" priority="3">
      <iconSet iconSet="3Symbols">
        <cfvo type="percent" val="0"/>
        <cfvo type="num" val="70"/>
        <cfvo type="num" val="80"/>
      </iconSet>
    </cfRule>
    <cfRule type="colorScale" priority="4">
      <colorScale>
        <cfvo type="num" val="70"/>
        <cfvo type="num" val="75"/>
        <cfvo type="num" val="100"/>
        <color rgb="FFFF0000"/>
        <color rgb="FFFFFF00"/>
        <color rgb="FF00B050"/>
      </colorScale>
    </cfRule>
  </conditionalFormatting>
  <conditionalFormatting sqref="AF4:AF207">
    <cfRule type="iconSet" priority="19">
      <iconSet iconSet="3Symbols">
        <cfvo type="percent" val="0"/>
        <cfvo type="num" val="70"/>
        <cfvo type="num" val="80"/>
      </iconSet>
    </cfRule>
    <cfRule type="colorScale" priority="20">
      <colorScale>
        <cfvo type="num" val="70"/>
        <cfvo type="num" val="75"/>
        <cfvo type="num" val="100"/>
        <color rgb="FFFF0000"/>
        <color rgb="FFFFFF00"/>
        <color rgb="FF00B050"/>
      </colorScale>
    </cfRule>
  </conditionalFormatting>
  <dataValidations count="2">
    <dataValidation type="list" allowBlank="1" showInputMessage="1" showErrorMessage="1" sqref="F1">
      <formula1>"Unidad,Porcentaje,Kilometros,Metros"</formula1>
    </dataValidation>
    <dataValidation type="list" allowBlank="1" showInputMessage="1" showErrorMessage="1" sqref="G1:H1">
      <formula1>"Reducción,Flujo,Acumulado,Capacidad,Stok"</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B1" sqref="B1:B21"/>
    </sheetView>
  </sheetViews>
  <sheetFormatPr baseColWidth="10" defaultRowHeight="15" x14ac:dyDescent="0.25"/>
  <sheetData>
    <row r="1" spans="1:2" x14ac:dyDescent="0.25">
      <c r="A1">
        <v>0.56000000000000005</v>
      </c>
      <c r="B1">
        <f>A1*100</f>
        <v>56.000000000000007</v>
      </c>
    </row>
    <row r="2" spans="1:2" x14ac:dyDescent="0.25">
      <c r="A2">
        <v>0.7</v>
      </c>
      <c r="B2">
        <f t="shared" ref="B2:B21" si="0">A2*100</f>
        <v>70</v>
      </c>
    </row>
    <row r="3" spans="1:2" x14ac:dyDescent="0.25">
      <c r="A3">
        <v>0.63</v>
      </c>
      <c r="B3">
        <f t="shared" si="0"/>
        <v>63</v>
      </c>
    </row>
    <row r="4" spans="1:2" x14ac:dyDescent="0.25">
      <c r="A4">
        <v>0.84</v>
      </c>
      <c r="B4">
        <f t="shared" si="0"/>
        <v>84</v>
      </c>
    </row>
    <row r="5" spans="1:2" x14ac:dyDescent="0.25">
      <c r="A5">
        <v>0.33</v>
      </c>
      <c r="B5">
        <f t="shared" si="0"/>
        <v>33</v>
      </c>
    </row>
    <row r="6" spans="1:2" x14ac:dyDescent="0.25">
      <c r="A6">
        <v>0.23</v>
      </c>
      <c r="B6">
        <f t="shared" si="0"/>
        <v>23</v>
      </c>
    </row>
    <row r="7" spans="1:2" x14ac:dyDescent="0.25">
      <c r="A7">
        <v>0.36</v>
      </c>
      <c r="B7">
        <f t="shared" si="0"/>
        <v>36</v>
      </c>
    </row>
    <row r="8" spans="1:2" x14ac:dyDescent="0.25">
      <c r="A8">
        <v>0.52</v>
      </c>
      <c r="B8">
        <f t="shared" si="0"/>
        <v>52</v>
      </c>
    </row>
    <row r="9" spans="1:2" x14ac:dyDescent="0.25">
      <c r="A9">
        <v>0.51200000000000001</v>
      </c>
      <c r="B9">
        <f t="shared" si="0"/>
        <v>51.2</v>
      </c>
    </row>
    <row r="10" spans="1:2" x14ac:dyDescent="0.25">
      <c r="A10">
        <v>0.65</v>
      </c>
      <c r="B10">
        <f t="shared" si="0"/>
        <v>65</v>
      </c>
    </row>
    <row r="11" spans="1:2" x14ac:dyDescent="0.25">
      <c r="A11">
        <v>0.53</v>
      </c>
      <c r="B11">
        <f t="shared" si="0"/>
        <v>53</v>
      </c>
    </row>
    <row r="12" spans="1:2" x14ac:dyDescent="0.25">
      <c r="A12">
        <v>0.1</v>
      </c>
      <c r="B12">
        <f t="shared" si="0"/>
        <v>10</v>
      </c>
    </row>
    <row r="13" spans="1:2" x14ac:dyDescent="0.25">
      <c r="A13">
        <v>0.64</v>
      </c>
      <c r="B13">
        <f t="shared" si="0"/>
        <v>64</v>
      </c>
    </row>
    <row r="14" spans="1:2" x14ac:dyDescent="0.25">
      <c r="A14">
        <v>0.57999999999999996</v>
      </c>
      <c r="B14">
        <f t="shared" si="0"/>
        <v>57.999999999999993</v>
      </c>
    </row>
    <row r="15" spans="1:2" x14ac:dyDescent="0.25">
      <c r="A15">
        <v>0.8</v>
      </c>
      <c r="B15">
        <f t="shared" si="0"/>
        <v>80</v>
      </c>
    </row>
    <row r="16" spans="1:2" x14ac:dyDescent="0.25">
      <c r="A16">
        <v>0.68</v>
      </c>
      <c r="B16">
        <f t="shared" si="0"/>
        <v>68</v>
      </c>
    </row>
    <row r="17" spans="1:2" x14ac:dyDescent="0.25">
      <c r="A17">
        <v>0.65</v>
      </c>
      <c r="B17">
        <f t="shared" si="0"/>
        <v>65</v>
      </c>
    </row>
    <row r="18" spans="1:2" x14ac:dyDescent="0.25">
      <c r="A18">
        <v>0.6</v>
      </c>
      <c r="B18">
        <f t="shared" si="0"/>
        <v>60</v>
      </c>
    </row>
    <row r="19" spans="1:2" x14ac:dyDescent="0.25">
      <c r="A19">
        <v>0.82</v>
      </c>
      <c r="B19">
        <f t="shared" si="0"/>
        <v>82</v>
      </c>
    </row>
    <row r="20" spans="1:2" x14ac:dyDescent="0.25">
      <c r="A20">
        <v>0.61</v>
      </c>
      <c r="B20">
        <f t="shared" si="0"/>
        <v>61</v>
      </c>
    </row>
    <row r="21" spans="1:2" x14ac:dyDescent="0.25">
      <c r="A21">
        <v>0.68</v>
      </c>
      <c r="B21">
        <f t="shared" si="0"/>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7"/>
  <sheetViews>
    <sheetView zoomScale="90" zoomScaleNormal="90" workbookViewId="0">
      <pane xSplit="1" ySplit="1" topLeftCell="B2" activePane="bottomRight" state="frozen"/>
      <selection pane="topRight" activeCell="B1" sqref="B1"/>
      <selection pane="bottomLeft" activeCell="A2" sqref="A2"/>
      <selection pane="bottomRight" activeCell="O2" sqref="O2"/>
    </sheetView>
  </sheetViews>
  <sheetFormatPr baseColWidth="10" defaultRowHeight="15" x14ac:dyDescent="0.25"/>
  <cols>
    <col min="16" max="16" width="28.28515625" customWidth="1"/>
  </cols>
  <sheetData>
    <row r="1" spans="1:16" x14ac:dyDescent="0.25">
      <c r="A1" s="145" t="s">
        <v>0</v>
      </c>
      <c r="B1" s="145" t="s">
        <v>1</v>
      </c>
      <c r="C1" s="146" t="s">
        <v>2</v>
      </c>
      <c r="D1" s="145" t="s">
        <v>3</v>
      </c>
      <c r="E1" s="145" t="s">
        <v>4</v>
      </c>
      <c r="F1" s="145" t="s">
        <v>5</v>
      </c>
      <c r="G1" s="146" t="s">
        <v>7</v>
      </c>
      <c r="H1" s="145" t="s">
        <v>8</v>
      </c>
      <c r="I1" s="146" t="s">
        <v>9</v>
      </c>
      <c r="J1" s="145" t="s">
        <v>10</v>
      </c>
      <c r="K1" s="145" t="s">
        <v>11</v>
      </c>
      <c r="L1" s="145" t="s">
        <v>12</v>
      </c>
      <c r="M1" s="145" t="s">
        <v>13</v>
      </c>
      <c r="N1" s="145" t="s">
        <v>15</v>
      </c>
      <c r="O1" s="147" t="s">
        <v>1241</v>
      </c>
      <c r="P1" s="147" t="s">
        <v>1242</v>
      </c>
    </row>
    <row r="2" spans="1:16" x14ac:dyDescent="0.25">
      <c r="A2" s="9" t="s">
        <v>18</v>
      </c>
      <c r="B2" s="9" t="s">
        <v>582</v>
      </c>
      <c r="C2" s="7" t="s">
        <v>19</v>
      </c>
      <c r="D2" s="7" t="s">
        <v>20</v>
      </c>
      <c r="E2" s="7" t="s">
        <v>21</v>
      </c>
      <c r="F2" s="7" t="s">
        <v>22</v>
      </c>
      <c r="G2" s="7" t="s">
        <v>23</v>
      </c>
      <c r="H2" s="7" t="s">
        <v>24</v>
      </c>
      <c r="I2" s="7" t="s">
        <v>25</v>
      </c>
      <c r="J2" s="7" t="s">
        <v>26</v>
      </c>
      <c r="K2" s="7"/>
      <c r="L2" s="7">
        <v>0</v>
      </c>
      <c r="M2" s="7">
        <v>1200</v>
      </c>
      <c r="N2" s="7">
        <v>1200</v>
      </c>
      <c r="O2" s="10">
        <v>0</v>
      </c>
      <c r="P2" s="11"/>
    </row>
    <row r="3" spans="1:16" x14ac:dyDescent="0.25">
      <c r="A3" s="9" t="s">
        <v>18</v>
      </c>
      <c r="B3" s="9" t="s">
        <v>582</v>
      </c>
      <c r="C3" s="7" t="s">
        <v>19</v>
      </c>
      <c r="D3" s="7" t="s">
        <v>20</v>
      </c>
      <c r="E3" s="7" t="s">
        <v>21</v>
      </c>
      <c r="F3" s="7" t="s">
        <v>846</v>
      </c>
      <c r="G3" s="7" t="s">
        <v>23</v>
      </c>
      <c r="H3" s="7" t="s">
        <v>28</v>
      </c>
      <c r="I3" s="7" t="s">
        <v>25</v>
      </c>
      <c r="J3" s="7" t="s">
        <v>29</v>
      </c>
      <c r="K3" s="7"/>
      <c r="L3" s="7">
        <v>1</v>
      </c>
      <c r="M3" s="7">
        <v>4</v>
      </c>
      <c r="N3" s="7">
        <v>1</v>
      </c>
      <c r="O3" s="10">
        <v>1</v>
      </c>
      <c r="P3" s="11" t="s">
        <v>1236</v>
      </c>
    </row>
    <row r="4" spans="1:16" x14ac:dyDescent="0.25">
      <c r="A4" s="9" t="s">
        <v>18</v>
      </c>
      <c r="B4" s="9" t="s">
        <v>582</v>
      </c>
      <c r="C4" s="7" t="s">
        <v>19</v>
      </c>
      <c r="D4" s="7" t="s">
        <v>20</v>
      </c>
      <c r="E4" s="7" t="s">
        <v>21</v>
      </c>
      <c r="F4" s="7" t="s">
        <v>584</v>
      </c>
      <c r="G4" s="7" t="s">
        <v>23</v>
      </c>
      <c r="H4" s="7" t="s">
        <v>28</v>
      </c>
      <c r="I4" s="7" t="s">
        <v>25</v>
      </c>
      <c r="J4" s="7" t="s">
        <v>585</v>
      </c>
      <c r="K4" s="7"/>
      <c r="L4" s="7">
        <v>0</v>
      </c>
      <c r="M4" s="7">
        <v>4</v>
      </c>
      <c r="N4" s="7">
        <v>1</v>
      </c>
      <c r="O4" s="10">
        <v>0</v>
      </c>
      <c r="P4" s="11"/>
    </row>
    <row r="5" spans="1:16" x14ac:dyDescent="0.25">
      <c r="A5" s="9" t="s">
        <v>18</v>
      </c>
      <c r="B5" s="9" t="s">
        <v>582</v>
      </c>
      <c r="C5" s="7" t="s">
        <v>19</v>
      </c>
      <c r="D5" s="7" t="s">
        <v>20</v>
      </c>
      <c r="E5" s="7" t="s">
        <v>30</v>
      </c>
      <c r="F5" s="7" t="s">
        <v>31</v>
      </c>
      <c r="G5" s="7" t="s">
        <v>23</v>
      </c>
      <c r="H5" s="7" t="s">
        <v>24</v>
      </c>
      <c r="I5" s="7" t="s">
        <v>25</v>
      </c>
      <c r="J5" s="7" t="s">
        <v>586</v>
      </c>
      <c r="K5" s="7"/>
      <c r="L5" s="7">
        <v>0</v>
      </c>
      <c r="M5" s="7">
        <v>1</v>
      </c>
      <c r="N5" s="7">
        <v>1</v>
      </c>
      <c r="O5" s="10">
        <v>1</v>
      </c>
      <c r="P5" s="11" t="s">
        <v>1237</v>
      </c>
    </row>
    <row r="6" spans="1:16" x14ac:dyDescent="0.25">
      <c r="A6" s="9" t="s">
        <v>18</v>
      </c>
      <c r="B6" s="9" t="s">
        <v>582</v>
      </c>
      <c r="C6" s="7" t="s">
        <v>19</v>
      </c>
      <c r="D6" s="7" t="s">
        <v>20</v>
      </c>
      <c r="E6" s="7" t="s">
        <v>30</v>
      </c>
      <c r="F6" s="7" t="s">
        <v>32</v>
      </c>
      <c r="G6" s="7" t="s">
        <v>23</v>
      </c>
      <c r="H6" s="7" t="s">
        <v>28</v>
      </c>
      <c r="I6" s="7" t="s">
        <v>25</v>
      </c>
      <c r="J6" s="7" t="s">
        <v>588</v>
      </c>
      <c r="K6" s="7"/>
      <c r="L6" s="7">
        <v>0</v>
      </c>
      <c r="M6" s="7">
        <v>16</v>
      </c>
      <c r="N6" s="7">
        <v>4</v>
      </c>
      <c r="O6" s="10">
        <v>0</v>
      </c>
      <c r="P6" s="11"/>
    </row>
    <row r="7" spans="1:16" x14ac:dyDescent="0.25">
      <c r="A7" s="9" t="s">
        <v>18</v>
      </c>
      <c r="B7" s="9" t="s">
        <v>582</v>
      </c>
      <c r="C7" s="7" t="s">
        <v>19</v>
      </c>
      <c r="D7" s="7" t="s">
        <v>20</v>
      </c>
      <c r="E7" s="7" t="s">
        <v>30</v>
      </c>
      <c r="F7" s="7" t="s">
        <v>33</v>
      </c>
      <c r="G7" s="7" t="s">
        <v>23</v>
      </c>
      <c r="H7" s="7" t="s">
        <v>24</v>
      </c>
      <c r="I7" s="7" t="s">
        <v>25</v>
      </c>
      <c r="J7" s="7" t="s">
        <v>34</v>
      </c>
      <c r="K7" s="7"/>
      <c r="L7" s="7">
        <v>0</v>
      </c>
      <c r="M7" s="7">
        <v>11</v>
      </c>
      <c r="N7" s="7">
        <v>11</v>
      </c>
      <c r="O7" s="10">
        <v>12</v>
      </c>
      <c r="P7" s="11"/>
    </row>
    <row r="8" spans="1:16" x14ac:dyDescent="0.25">
      <c r="A8" s="9" t="s">
        <v>18</v>
      </c>
      <c r="B8" s="9" t="s">
        <v>582</v>
      </c>
      <c r="C8" s="7" t="s">
        <v>19</v>
      </c>
      <c r="D8" s="7" t="s">
        <v>20</v>
      </c>
      <c r="E8" s="7" t="s">
        <v>30</v>
      </c>
      <c r="F8" s="7" t="s">
        <v>35</v>
      </c>
      <c r="G8" s="7" t="s">
        <v>23</v>
      </c>
      <c r="H8" s="7" t="s">
        <v>24</v>
      </c>
      <c r="I8" s="7" t="s">
        <v>25</v>
      </c>
      <c r="J8" s="7" t="s">
        <v>36</v>
      </c>
      <c r="K8" s="7"/>
      <c r="L8" s="7">
        <v>0</v>
      </c>
      <c r="M8" s="7">
        <v>1</v>
      </c>
      <c r="N8" s="7">
        <v>1</v>
      </c>
      <c r="O8" s="12">
        <v>0</v>
      </c>
      <c r="P8" s="11"/>
    </row>
    <row r="9" spans="1:16" x14ac:dyDescent="0.25">
      <c r="A9" s="9" t="s">
        <v>18</v>
      </c>
      <c r="B9" s="9" t="s">
        <v>582</v>
      </c>
      <c r="C9" s="7" t="s">
        <v>19</v>
      </c>
      <c r="D9" s="7" t="s">
        <v>20</v>
      </c>
      <c r="E9" s="7" t="s">
        <v>37</v>
      </c>
      <c r="F9" s="7" t="s">
        <v>38</v>
      </c>
      <c r="G9" s="7" t="s">
        <v>23</v>
      </c>
      <c r="H9" s="7" t="s">
        <v>24</v>
      </c>
      <c r="I9" s="7" t="s">
        <v>25</v>
      </c>
      <c r="J9" s="7" t="s">
        <v>589</v>
      </c>
      <c r="K9" s="7"/>
      <c r="L9" s="7">
        <v>0</v>
      </c>
      <c r="M9" s="7">
        <v>12</v>
      </c>
      <c r="N9" s="7">
        <v>12</v>
      </c>
      <c r="O9" s="12">
        <v>0</v>
      </c>
      <c r="P9" s="11" t="s">
        <v>1238</v>
      </c>
    </row>
    <row r="10" spans="1:16" x14ac:dyDescent="0.25">
      <c r="A10" s="9" t="s">
        <v>18</v>
      </c>
      <c r="B10" s="9" t="s">
        <v>582</v>
      </c>
      <c r="C10" s="13" t="s">
        <v>19</v>
      </c>
      <c r="D10" s="13" t="s">
        <v>20</v>
      </c>
      <c r="E10" s="13" t="s">
        <v>40</v>
      </c>
      <c r="F10" s="13" t="s">
        <v>41</v>
      </c>
      <c r="G10" s="13" t="s">
        <v>23</v>
      </c>
      <c r="H10" s="13" t="s">
        <v>24</v>
      </c>
      <c r="I10" s="13" t="s">
        <v>25</v>
      </c>
      <c r="J10" s="13" t="s">
        <v>41</v>
      </c>
      <c r="K10" s="13"/>
      <c r="L10" s="13">
        <v>1</v>
      </c>
      <c r="M10" s="13">
        <v>1</v>
      </c>
      <c r="N10" s="13">
        <v>1</v>
      </c>
      <c r="O10" s="12">
        <v>0</v>
      </c>
      <c r="P10" s="14"/>
    </row>
    <row r="11" spans="1:16" x14ac:dyDescent="0.25">
      <c r="A11" s="9" t="s">
        <v>18</v>
      </c>
      <c r="B11" s="9" t="s">
        <v>582</v>
      </c>
      <c r="C11" s="7" t="s">
        <v>19</v>
      </c>
      <c r="D11" s="7" t="s">
        <v>20</v>
      </c>
      <c r="E11" s="7" t="s">
        <v>42</v>
      </c>
      <c r="F11" s="7" t="s">
        <v>43</v>
      </c>
      <c r="G11" s="7" t="s">
        <v>23</v>
      </c>
      <c r="H11" s="7" t="s">
        <v>28</v>
      </c>
      <c r="I11" s="7" t="s">
        <v>25</v>
      </c>
      <c r="J11" s="7" t="s">
        <v>44</v>
      </c>
      <c r="K11" s="7"/>
      <c r="L11" s="7">
        <v>0</v>
      </c>
      <c r="M11" s="7">
        <v>4</v>
      </c>
      <c r="N11" s="7">
        <v>1</v>
      </c>
      <c r="O11" s="12">
        <v>0</v>
      </c>
      <c r="P11" s="11"/>
    </row>
    <row r="12" spans="1:16" x14ac:dyDescent="0.25">
      <c r="A12" s="9" t="s">
        <v>18</v>
      </c>
      <c r="B12" s="9" t="s">
        <v>582</v>
      </c>
      <c r="C12" s="7" t="s">
        <v>19</v>
      </c>
      <c r="D12" s="7" t="s">
        <v>20</v>
      </c>
      <c r="E12" s="7" t="s">
        <v>42</v>
      </c>
      <c r="F12" s="7" t="s">
        <v>592</v>
      </c>
      <c r="G12" s="7" t="s">
        <v>23</v>
      </c>
      <c r="H12" s="7" t="s">
        <v>28</v>
      </c>
      <c r="I12" s="7" t="s">
        <v>25</v>
      </c>
      <c r="J12" s="7" t="s">
        <v>46</v>
      </c>
      <c r="K12" s="7"/>
      <c r="L12" s="7">
        <v>0</v>
      </c>
      <c r="M12" s="7">
        <v>4</v>
      </c>
      <c r="N12" s="7">
        <v>1</v>
      </c>
      <c r="O12" s="12">
        <v>1</v>
      </c>
      <c r="P12" s="11" t="s">
        <v>1239</v>
      </c>
    </row>
    <row r="13" spans="1:16" x14ac:dyDescent="0.25">
      <c r="A13" s="9" t="s">
        <v>18</v>
      </c>
      <c r="B13" s="9" t="s">
        <v>582</v>
      </c>
      <c r="C13" s="13" t="s">
        <v>19</v>
      </c>
      <c r="D13" s="13" t="s">
        <v>20</v>
      </c>
      <c r="E13" s="13" t="s">
        <v>47</v>
      </c>
      <c r="F13" s="13" t="s">
        <v>593</v>
      </c>
      <c r="G13" s="13" t="s">
        <v>23</v>
      </c>
      <c r="H13" s="13" t="s">
        <v>28</v>
      </c>
      <c r="I13" s="13" t="s">
        <v>25</v>
      </c>
      <c r="J13" s="13" t="s">
        <v>46</v>
      </c>
      <c r="K13" s="13"/>
      <c r="L13" s="13">
        <v>0</v>
      </c>
      <c r="M13" s="13">
        <v>4</v>
      </c>
      <c r="N13" s="13">
        <v>1</v>
      </c>
      <c r="O13" s="12">
        <v>0</v>
      </c>
      <c r="P13" s="14"/>
    </row>
    <row r="14" spans="1:16" x14ac:dyDescent="0.25">
      <c r="A14" s="9" t="s">
        <v>18</v>
      </c>
      <c r="B14" s="9" t="s">
        <v>582</v>
      </c>
      <c r="C14" s="13" t="s">
        <v>19</v>
      </c>
      <c r="D14" s="13" t="s">
        <v>20</v>
      </c>
      <c r="E14" s="13" t="s">
        <v>49</v>
      </c>
      <c r="F14" s="13" t="s">
        <v>50</v>
      </c>
      <c r="G14" s="13" t="s">
        <v>23</v>
      </c>
      <c r="H14" s="13" t="s">
        <v>24</v>
      </c>
      <c r="I14" s="13" t="s">
        <v>25</v>
      </c>
      <c r="J14" s="13" t="s">
        <v>51</v>
      </c>
      <c r="K14" s="13"/>
      <c r="L14" s="13">
        <v>0</v>
      </c>
      <c r="M14" s="13">
        <v>1</v>
      </c>
      <c r="N14" s="13">
        <v>1</v>
      </c>
      <c r="O14" s="12">
        <v>0</v>
      </c>
      <c r="P14" s="14"/>
    </row>
    <row r="15" spans="1:16" x14ac:dyDescent="0.25">
      <c r="A15" s="9" t="s">
        <v>18</v>
      </c>
      <c r="B15" s="9" t="s">
        <v>582</v>
      </c>
      <c r="C15" s="7" t="s">
        <v>19</v>
      </c>
      <c r="D15" s="7" t="s">
        <v>20</v>
      </c>
      <c r="E15" s="7" t="s">
        <v>52</v>
      </c>
      <c r="F15" s="7" t="s">
        <v>53</v>
      </c>
      <c r="G15" s="7" t="s">
        <v>23</v>
      </c>
      <c r="H15" s="7" t="s">
        <v>24</v>
      </c>
      <c r="I15" s="7" t="s">
        <v>25</v>
      </c>
      <c r="J15" s="7" t="s">
        <v>596</v>
      </c>
      <c r="K15" s="7"/>
      <c r="L15" s="7">
        <v>0</v>
      </c>
      <c r="M15" s="7">
        <v>8</v>
      </c>
      <c r="N15" s="7">
        <v>8</v>
      </c>
      <c r="O15" s="12">
        <v>0</v>
      </c>
      <c r="P15" s="11"/>
    </row>
    <row r="16" spans="1:16" x14ac:dyDescent="0.25">
      <c r="A16" s="9" t="s">
        <v>18</v>
      </c>
      <c r="B16" s="9" t="s">
        <v>582</v>
      </c>
      <c r="C16" s="7" t="s">
        <v>19</v>
      </c>
      <c r="D16" s="7" t="s">
        <v>20</v>
      </c>
      <c r="E16" s="7" t="s">
        <v>55</v>
      </c>
      <c r="F16" s="7" t="s">
        <v>56</v>
      </c>
      <c r="G16" s="7" t="s">
        <v>23</v>
      </c>
      <c r="H16" s="7" t="s">
        <v>24</v>
      </c>
      <c r="I16" s="7" t="s">
        <v>25</v>
      </c>
      <c r="J16" s="7" t="s">
        <v>598</v>
      </c>
      <c r="K16" s="7"/>
      <c r="L16" s="7">
        <v>0</v>
      </c>
      <c r="M16" s="7">
        <v>80</v>
      </c>
      <c r="N16" s="7">
        <v>80</v>
      </c>
      <c r="O16" s="12">
        <v>140</v>
      </c>
      <c r="P16" s="11"/>
    </row>
    <row r="17" spans="1:16" x14ac:dyDescent="0.25">
      <c r="A17" s="9" t="s">
        <v>18</v>
      </c>
      <c r="B17" s="9" t="s">
        <v>582</v>
      </c>
      <c r="C17" s="7" t="s">
        <v>19</v>
      </c>
      <c r="D17" s="7" t="s">
        <v>20</v>
      </c>
      <c r="E17" s="7" t="s">
        <v>58</v>
      </c>
      <c r="F17" s="7" t="s">
        <v>59</v>
      </c>
      <c r="G17" s="7" t="s">
        <v>60</v>
      </c>
      <c r="H17" s="7" t="s">
        <v>61</v>
      </c>
      <c r="I17" s="7" t="s">
        <v>25</v>
      </c>
      <c r="J17" s="7" t="s">
        <v>62</v>
      </c>
      <c r="K17" s="7" t="s">
        <v>63</v>
      </c>
      <c r="L17" s="7" t="s">
        <v>64</v>
      </c>
      <c r="M17" s="79">
        <v>0.7</v>
      </c>
      <c r="N17" s="79">
        <v>0.6</v>
      </c>
      <c r="O17" s="12">
        <v>0</v>
      </c>
      <c r="P17" s="11"/>
    </row>
    <row r="18" spans="1:16" x14ac:dyDescent="0.25">
      <c r="A18" s="9" t="s">
        <v>18</v>
      </c>
      <c r="B18" s="9" t="s">
        <v>582</v>
      </c>
      <c r="C18" s="7" t="s">
        <v>19</v>
      </c>
      <c r="D18" s="7" t="s">
        <v>20</v>
      </c>
      <c r="E18" s="7" t="s">
        <v>70</v>
      </c>
      <c r="F18" s="7" t="s">
        <v>847</v>
      </c>
      <c r="G18" s="7" t="s">
        <v>23</v>
      </c>
      <c r="H18" s="7" t="s">
        <v>28</v>
      </c>
      <c r="I18" s="7" t="s">
        <v>25</v>
      </c>
      <c r="J18" s="7" t="s">
        <v>600</v>
      </c>
      <c r="K18" s="7"/>
      <c r="L18" s="7">
        <v>0</v>
      </c>
      <c r="M18" s="7">
        <v>4</v>
      </c>
      <c r="N18" s="7">
        <v>1</v>
      </c>
      <c r="O18" s="12">
        <v>0</v>
      </c>
      <c r="P18" s="11"/>
    </row>
    <row r="19" spans="1:16" x14ac:dyDescent="0.25">
      <c r="A19" s="9" t="s">
        <v>18</v>
      </c>
      <c r="B19" s="9" t="s">
        <v>582</v>
      </c>
      <c r="C19" s="7" t="s">
        <v>19</v>
      </c>
      <c r="D19" s="7" t="s">
        <v>20</v>
      </c>
      <c r="E19" s="7" t="s">
        <v>72</v>
      </c>
      <c r="F19" s="7" t="s">
        <v>73</v>
      </c>
      <c r="G19" s="7" t="s">
        <v>23</v>
      </c>
      <c r="H19" s="7" t="s">
        <v>28</v>
      </c>
      <c r="I19" s="7" t="s">
        <v>25</v>
      </c>
      <c r="J19" s="7" t="s">
        <v>601</v>
      </c>
      <c r="K19" s="7"/>
      <c r="L19" s="7">
        <v>0</v>
      </c>
      <c r="M19" s="7">
        <v>4</v>
      </c>
      <c r="N19" s="7">
        <v>1</v>
      </c>
      <c r="O19" s="12">
        <v>0</v>
      </c>
      <c r="P19" s="11"/>
    </row>
    <row r="20" spans="1:16" x14ac:dyDescent="0.25">
      <c r="A20" s="9" t="s">
        <v>18</v>
      </c>
      <c r="B20" s="9" t="s">
        <v>582</v>
      </c>
      <c r="C20" s="7" t="s">
        <v>19</v>
      </c>
      <c r="D20" s="7" t="s">
        <v>20</v>
      </c>
      <c r="E20" s="7" t="s">
        <v>72</v>
      </c>
      <c r="F20" s="7" t="s">
        <v>75</v>
      </c>
      <c r="G20" s="7" t="s">
        <v>23</v>
      </c>
      <c r="H20" s="7" t="s">
        <v>24</v>
      </c>
      <c r="I20" s="7" t="s">
        <v>25</v>
      </c>
      <c r="J20" s="7" t="s">
        <v>602</v>
      </c>
      <c r="K20" s="7"/>
      <c r="L20" s="7">
        <v>0</v>
      </c>
      <c r="M20" s="7">
        <v>4</v>
      </c>
      <c r="N20" s="7">
        <v>4</v>
      </c>
      <c r="O20" s="12">
        <v>0</v>
      </c>
      <c r="P20" s="11"/>
    </row>
    <row r="21" spans="1:16" x14ac:dyDescent="0.25">
      <c r="A21" s="9" t="s">
        <v>18</v>
      </c>
      <c r="B21" s="9" t="s">
        <v>582</v>
      </c>
      <c r="C21" s="13" t="s">
        <v>19</v>
      </c>
      <c r="D21" s="13" t="s">
        <v>77</v>
      </c>
      <c r="E21" s="13" t="s">
        <v>78</v>
      </c>
      <c r="F21" s="13" t="s">
        <v>604</v>
      </c>
      <c r="G21" s="13"/>
      <c r="H21" s="13"/>
      <c r="I21" s="13" t="s">
        <v>25</v>
      </c>
      <c r="J21" s="13" t="s">
        <v>605</v>
      </c>
      <c r="K21" s="13"/>
      <c r="L21" s="13">
        <v>0</v>
      </c>
      <c r="M21" s="13">
        <v>7</v>
      </c>
      <c r="N21" s="13">
        <v>2</v>
      </c>
      <c r="O21" s="12">
        <v>0</v>
      </c>
      <c r="P21" s="14"/>
    </row>
    <row r="22" spans="1:16" x14ac:dyDescent="0.25">
      <c r="A22" s="9" t="s">
        <v>18</v>
      </c>
      <c r="B22" s="9" t="s">
        <v>582</v>
      </c>
      <c r="C22" s="7" t="s">
        <v>19</v>
      </c>
      <c r="D22" s="7" t="s">
        <v>77</v>
      </c>
      <c r="E22" s="7" t="s">
        <v>80</v>
      </c>
      <c r="F22" s="7" t="s">
        <v>81</v>
      </c>
      <c r="G22" s="7" t="s">
        <v>61</v>
      </c>
      <c r="H22" s="7" t="s">
        <v>61</v>
      </c>
      <c r="I22" s="7" t="s">
        <v>25</v>
      </c>
      <c r="J22" s="7" t="s">
        <v>82</v>
      </c>
      <c r="K22" s="7"/>
      <c r="L22" s="7">
        <v>712</v>
      </c>
      <c r="M22" s="7">
        <v>1000</v>
      </c>
      <c r="N22" s="7">
        <v>850</v>
      </c>
      <c r="O22" s="12">
        <v>0</v>
      </c>
      <c r="P22" s="11"/>
    </row>
    <row r="23" spans="1:16" x14ac:dyDescent="0.25">
      <c r="A23" s="9" t="s">
        <v>18</v>
      </c>
      <c r="B23" s="9" t="s">
        <v>582</v>
      </c>
      <c r="C23" s="7" t="s">
        <v>19</v>
      </c>
      <c r="D23" s="7" t="s">
        <v>77</v>
      </c>
      <c r="E23" s="7" t="s">
        <v>80</v>
      </c>
      <c r="F23" s="7" t="s">
        <v>83</v>
      </c>
      <c r="G23" s="7" t="s">
        <v>23</v>
      </c>
      <c r="H23" s="7" t="s">
        <v>28</v>
      </c>
      <c r="I23" s="7" t="s">
        <v>25</v>
      </c>
      <c r="J23" s="7" t="s">
        <v>84</v>
      </c>
      <c r="K23" s="7"/>
      <c r="L23" s="7">
        <v>6670</v>
      </c>
      <c r="M23" s="7">
        <v>25200</v>
      </c>
      <c r="N23" s="7">
        <v>6300</v>
      </c>
      <c r="O23" s="12">
        <v>0</v>
      </c>
      <c r="P23" s="11"/>
    </row>
    <row r="24" spans="1:16" x14ac:dyDescent="0.25">
      <c r="A24" s="9" t="s">
        <v>18</v>
      </c>
      <c r="B24" s="9" t="s">
        <v>582</v>
      </c>
      <c r="C24" s="7" t="s">
        <v>19</v>
      </c>
      <c r="D24" s="7" t="s">
        <v>77</v>
      </c>
      <c r="E24" s="7" t="s">
        <v>80</v>
      </c>
      <c r="F24" s="7" t="s">
        <v>85</v>
      </c>
      <c r="G24" s="7"/>
      <c r="H24" s="7" t="s">
        <v>28</v>
      </c>
      <c r="I24" s="7" t="s">
        <v>25</v>
      </c>
      <c r="J24" s="7" t="s">
        <v>86</v>
      </c>
      <c r="K24" s="7"/>
      <c r="L24" s="7">
        <v>10000</v>
      </c>
      <c r="M24" s="7">
        <v>36000</v>
      </c>
      <c r="N24" s="7">
        <v>9000</v>
      </c>
      <c r="O24" s="12">
        <v>0</v>
      </c>
      <c r="P24" s="11"/>
    </row>
    <row r="25" spans="1:16" x14ac:dyDescent="0.25">
      <c r="A25" s="9" t="s">
        <v>18</v>
      </c>
      <c r="B25" s="9" t="s">
        <v>582</v>
      </c>
      <c r="C25" s="7" t="s">
        <v>19</v>
      </c>
      <c r="D25" s="7" t="s">
        <v>77</v>
      </c>
      <c r="E25" s="7" t="s">
        <v>80</v>
      </c>
      <c r="F25" s="7" t="s">
        <v>87</v>
      </c>
      <c r="G25" s="7" t="s">
        <v>60</v>
      </c>
      <c r="H25" s="7" t="s">
        <v>24</v>
      </c>
      <c r="I25" s="7" t="s">
        <v>25</v>
      </c>
      <c r="J25" s="7" t="s">
        <v>88</v>
      </c>
      <c r="K25" s="7"/>
      <c r="L25" s="7" t="s">
        <v>89</v>
      </c>
      <c r="M25" s="79">
        <v>0.8</v>
      </c>
      <c r="N25" s="79">
        <v>0.8</v>
      </c>
      <c r="O25" s="12">
        <v>0</v>
      </c>
      <c r="P25" s="11"/>
    </row>
    <row r="26" spans="1:16" x14ac:dyDescent="0.25">
      <c r="A26" s="9" t="s">
        <v>18</v>
      </c>
      <c r="B26" s="9" t="s">
        <v>582</v>
      </c>
      <c r="C26" s="7" t="s">
        <v>19</v>
      </c>
      <c r="D26" s="7" t="s">
        <v>77</v>
      </c>
      <c r="E26" s="7" t="s">
        <v>90</v>
      </c>
      <c r="F26" s="7" t="s">
        <v>91</v>
      </c>
      <c r="G26" s="7" t="s">
        <v>23</v>
      </c>
      <c r="H26" s="7" t="s">
        <v>24</v>
      </c>
      <c r="I26" s="7" t="s">
        <v>25</v>
      </c>
      <c r="J26" s="7" t="s">
        <v>611</v>
      </c>
      <c r="K26" s="7"/>
      <c r="L26" s="7">
        <v>0</v>
      </c>
      <c r="M26" s="7">
        <v>6</v>
      </c>
      <c r="N26" s="7">
        <v>6</v>
      </c>
      <c r="O26" s="12">
        <v>0</v>
      </c>
      <c r="P26" s="11"/>
    </row>
    <row r="27" spans="1:16" x14ac:dyDescent="0.25">
      <c r="A27" s="9" t="s">
        <v>18</v>
      </c>
      <c r="B27" s="9" t="s">
        <v>582</v>
      </c>
      <c r="C27" s="7" t="s">
        <v>19</v>
      </c>
      <c r="D27" s="7" t="s">
        <v>77</v>
      </c>
      <c r="E27" s="7" t="s">
        <v>93</v>
      </c>
      <c r="F27" s="7" t="s">
        <v>612</v>
      </c>
      <c r="G27" s="7" t="s">
        <v>23</v>
      </c>
      <c r="H27" s="7" t="s">
        <v>24</v>
      </c>
      <c r="I27" s="7" t="s">
        <v>25</v>
      </c>
      <c r="J27" s="7" t="s">
        <v>613</v>
      </c>
      <c r="K27" s="7"/>
      <c r="L27" s="7">
        <v>0</v>
      </c>
      <c r="M27" s="7">
        <v>10</v>
      </c>
      <c r="N27" s="7">
        <v>10</v>
      </c>
      <c r="O27" s="12">
        <v>0</v>
      </c>
      <c r="P27" s="11"/>
    </row>
    <row r="28" spans="1:16" x14ac:dyDescent="0.25">
      <c r="A28" s="9" t="s">
        <v>18</v>
      </c>
      <c r="B28" s="9" t="s">
        <v>582</v>
      </c>
      <c r="C28" s="7" t="s">
        <v>19</v>
      </c>
      <c r="D28" s="7" t="s">
        <v>77</v>
      </c>
      <c r="E28" s="7" t="s">
        <v>93</v>
      </c>
      <c r="F28" s="7" t="s">
        <v>872</v>
      </c>
      <c r="G28" s="7" t="s">
        <v>23</v>
      </c>
      <c r="H28" s="7" t="s">
        <v>95</v>
      </c>
      <c r="I28" s="7" t="s">
        <v>25</v>
      </c>
      <c r="J28" s="7" t="s">
        <v>615</v>
      </c>
      <c r="K28" s="7"/>
      <c r="L28" s="7">
        <v>127</v>
      </c>
      <c r="M28" s="7">
        <v>227</v>
      </c>
      <c r="N28" s="7">
        <v>177</v>
      </c>
      <c r="O28" s="12">
        <v>0</v>
      </c>
      <c r="P28" s="11"/>
    </row>
    <row r="29" spans="1:16" x14ac:dyDescent="0.25">
      <c r="A29" s="9" t="s">
        <v>18</v>
      </c>
      <c r="B29" s="9" t="s">
        <v>582</v>
      </c>
      <c r="C29" s="7" t="s">
        <v>19</v>
      </c>
      <c r="D29" s="7" t="s">
        <v>77</v>
      </c>
      <c r="E29" s="7" t="s">
        <v>97</v>
      </c>
      <c r="F29" s="7" t="s">
        <v>98</v>
      </c>
      <c r="G29" s="7" t="s">
        <v>23</v>
      </c>
      <c r="H29" s="7" t="s">
        <v>24</v>
      </c>
      <c r="I29" s="7" t="s">
        <v>25</v>
      </c>
      <c r="J29" s="7" t="s">
        <v>616</v>
      </c>
      <c r="K29" s="7"/>
      <c r="L29" s="7">
        <v>0</v>
      </c>
      <c r="M29" s="7">
        <v>6</v>
      </c>
      <c r="N29" s="7">
        <v>6</v>
      </c>
      <c r="O29" s="12">
        <v>0</v>
      </c>
      <c r="P29" s="11"/>
    </row>
    <row r="30" spans="1:16" x14ac:dyDescent="0.25">
      <c r="A30" s="9" t="s">
        <v>18</v>
      </c>
      <c r="B30" s="9" t="s">
        <v>582</v>
      </c>
      <c r="C30" s="13" t="s">
        <v>19</v>
      </c>
      <c r="D30" s="13" t="s">
        <v>77</v>
      </c>
      <c r="E30" s="13" t="s">
        <v>100</v>
      </c>
      <c r="F30" s="13" t="s">
        <v>101</v>
      </c>
      <c r="G30" s="7" t="s">
        <v>23</v>
      </c>
      <c r="H30" s="7" t="s">
        <v>24</v>
      </c>
      <c r="I30" s="13" t="s">
        <v>25</v>
      </c>
      <c r="J30" s="13" t="s">
        <v>101</v>
      </c>
      <c r="K30" s="13"/>
      <c r="L30" s="13">
        <v>0</v>
      </c>
      <c r="M30" s="13">
        <v>1</v>
      </c>
      <c r="N30" s="13">
        <v>1</v>
      </c>
      <c r="O30" s="12">
        <v>0</v>
      </c>
      <c r="P30" s="14"/>
    </row>
    <row r="31" spans="1:16" x14ac:dyDescent="0.25">
      <c r="A31" s="9" t="s">
        <v>18</v>
      </c>
      <c r="B31" s="9" t="s">
        <v>582</v>
      </c>
      <c r="C31" s="7" t="s">
        <v>19</v>
      </c>
      <c r="D31" s="7" t="s">
        <v>241</v>
      </c>
      <c r="E31" s="7" t="s">
        <v>242</v>
      </c>
      <c r="F31" s="7" t="s">
        <v>243</v>
      </c>
      <c r="G31" s="7" t="s">
        <v>23</v>
      </c>
      <c r="H31" s="7" t="s">
        <v>24</v>
      </c>
      <c r="I31" s="7" t="s">
        <v>25</v>
      </c>
      <c r="J31" s="7" t="s">
        <v>243</v>
      </c>
      <c r="K31" s="7"/>
      <c r="L31" s="7">
        <v>0</v>
      </c>
      <c r="M31" s="7">
        <v>1</v>
      </c>
      <c r="N31" s="7">
        <v>1</v>
      </c>
      <c r="O31" s="10">
        <v>0</v>
      </c>
      <c r="P31" s="11"/>
    </row>
    <row r="32" spans="1:16" x14ac:dyDescent="0.25">
      <c r="A32" s="9" t="s">
        <v>18</v>
      </c>
      <c r="B32" s="9" t="s">
        <v>582</v>
      </c>
      <c r="C32" s="7" t="s">
        <v>19</v>
      </c>
      <c r="D32" s="7" t="s">
        <v>241</v>
      </c>
      <c r="E32" s="7" t="s">
        <v>242</v>
      </c>
      <c r="F32" s="7" t="s">
        <v>244</v>
      </c>
      <c r="G32" s="7" t="s">
        <v>140</v>
      </c>
      <c r="H32" s="7" t="s">
        <v>28</v>
      </c>
      <c r="I32" s="7" t="s">
        <v>25</v>
      </c>
      <c r="J32" s="7" t="s">
        <v>617</v>
      </c>
      <c r="K32" s="7"/>
      <c r="L32" s="7">
        <v>0</v>
      </c>
      <c r="M32" s="7">
        <v>1</v>
      </c>
      <c r="N32" s="7">
        <v>0</v>
      </c>
      <c r="O32" s="10">
        <v>0</v>
      </c>
      <c r="P32" s="11"/>
    </row>
    <row r="33" spans="1:16" x14ac:dyDescent="0.25">
      <c r="A33" s="9" t="s">
        <v>18</v>
      </c>
      <c r="B33" s="9" t="s">
        <v>582</v>
      </c>
      <c r="C33" s="7" t="s">
        <v>19</v>
      </c>
      <c r="D33" s="7" t="s">
        <v>241</v>
      </c>
      <c r="E33" s="7" t="s">
        <v>246</v>
      </c>
      <c r="F33" s="7" t="s">
        <v>247</v>
      </c>
      <c r="G33" s="7" t="s">
        <v>23</v>
      </c>
      <c r="H33" s="7" t="s">
        <v>24</v>
      </c>
      <c r="I33" s="7" t="s">
        <v>25</v>
      </c>
      <c r="J33" s="7" t="s">
        <v>618</v>
      </c>
      <c r="K33" s="7"/>
      <c r="L33" s="7">
        <v>0</v>
      </c>
      <c r="M33" s="7">
        <v>10</v>
      </c>
      <c r="N33" s="7">
        <v>10</v>
      </c>
      <c r="O33" s="10">
        <v>13</v>
      </c>
      <c r="P33" s="11"/>
    </row>
    <row r="34" spans="1:16" x14ac:dyDescent="0.25">
      <c r="A34" s="9" t="s">
        <v>18</v>
      </c>
      <c r="B34" s="9" t="s">
        <v>582</v>
      </c>
      <c r="C34" s="7" t="s">
        <v>19</v>
      </c>
      <c r="D34" s="7" t="s">
        <v>241</v>
      </c>
      <c r="E34" s="7" t="s">
        <v>246</v>
      </c>
      <c r="F34" s="7" t="s">
        <v>619</v>
      </c>
      <c r="G34" s="7" t="s">
        <v>23</v>
      </c>
      <c r="H34" s="7" t="s">
        <v>24</v>
      </c>
      <c r="I34" s="7" t="s">
        <v>25</v>
      </c>
      <c r="J34" s="7" t="s">
        <v>620</v>
      </c>
      <c r="K34" s="7"/>
      <c r="L34" s="7">
        <v>0</v>
      </c>
      <c r="M34" s="7">
        <v>14</v>
      </c>
      <c r="N34" s="7">
        <v>14</v>
      </c>
      <c r="O34" s="12">
        <v>18</v>
      </c>
      <c r="P34" s="11"/>
    </row>
    <row r="35" spans="1:16" x14ac:dyDescent="0.25">
      <c r="A35" s="9" t="s">
        <v>18</v>
      </c>
      <c r="B35" s="9" t="s">
        <v>582</v>
      </c>
      <c r="C35" s="7" t="s">
        <v>19</v>
      </c>
      <c r="D35" s="7" t="s">
        <v>241</v>
      </c>
      <c r="E35" s="7" t="s">
        <v>250</v>
      </c>
      <c r="F35" s="7" t="s">
        <v>621</v>
      </c>
      <c r="G35" s="7" t="s">
        <v>23</v>
      </c>
      <c r="H35" s="7" t="s">
        <v>28</v>
      </c>
      <c r="I35" s="7" t="s">
        <v>25</v>
      </c>
      <c r="J35" s="7" t="s">
        <v>622</v>
      </c>
      <c r="K35" s="7"/>
      <c r="L35" s="7">
        <v>0</v>
      </c>
      <c r="M35" s="7">
        <v>3</v>
      </c>
      <c r="N35" s="7">
        <v>1</v>
      </c>
      <c r="O35" s="12">
        <v>0</v>
      </c>
      <c r="P35" s="11"/>
    </row>
    <row r="36" spans="1:16" x14ac:dyDescent="0.25">
      <c r="A36" s="9" t="s">
        <v>18</v>
      </c>
      <c r="B36" s="9" t="s">
        <v>582</v>
      </c>
      <c r="C36" s="7" t="s">
        <v>19</v>
      </c>
      <c r="D36" s="7" t="s">
        <v>241</v>
      </c>
      <c r="E36" s="7" t="s">
        <v>250</v>
      </c>
      <c r="F36" s="7" t="s">
        <v>623</v>
      </c>
      <c r="G36" s="7" t="s">
        <v>23</v>
      </c>
      <c r="H36" s="7" t="s">
        <v>28</v>
      </c>
      <c r="I36" s="7" t="s">
        <v>25</v>
      </c>
      <c r="J36" s="7" t="s">
        <v>624</v>
      </c>
      <c r="K36" s="7"/>
      <c r="L36" s="7">
        <v>0</v>
      </c>
      <c r="M36" s="7">
        <v>3</v>
      </c>
      <c r="N36" s="7">
        <v>1</v>
      </c>
      <c r="O36" s="12">
        <v>0</v>
      </c>
      <c r="P36" s="11"/>
    </row>
    <row r="37" spans="1:16" x14ac:dyDescent="0.25">
      <c r="A37" s="9" t="s">
        <v>18</v>
      </c>
      <c r="B37" s="9" t="s">
        <v>582</v>
      </c>
      <c r="C37" s="7" t="s">
        <v>19</v>
      </c>
      <c r="D37" s="7" t="s">
        <v>241</v>
      </c>
      <c r="E37" s="7" t="s">
        <v>253</v>
      </c>
      <c r="F37" s="7" t="s">
        <v>254</v>
      </c>
      <c r="G37" s="7" t="s">
        <v>23</v>
      </c>
      <c r="H37" s="7" t="s">
        <v>24</v>
      </c>
      <c r="I37" s="7" t="s">
        <v>25</v>
      </c>
      <c r="J37" s="7" t="s">
        <v>625</v>
      </c>
      <c r="K37" s="7"/>
      <c r="L37" s="7">
        <v>0</v>
      </c>
      <c r="M37" s="7">
        <v>3</v>
      </c>
      <c r="N37" s="7">
        <v>3</v>
      </c>
      <c r="O37" s="12">
        <v>0</v>
      </c>
      <c r="P37" s="11"/>
    </row>
    <row r="38" spans="1:16" x14ac:dyDescent="0.25">
      <c r="A38" s="9" t="s">
        <v>18</v>
      </c>
      <c r="B38" s="9" t="s">
        <v>582</v>
      </c>
      <c r="C38" s="7" t="s">
        <v>19</v>
      </c>
      <c r="D38" s="7" t="s">
        <v>241</v>
      </c>
      <c r="E38" s="7" t="s">
        <v>256</v>
      </c>
      <c r="F38" s="7" t="s">
        <v>257</v>
      </c>
      <c r="G38" s="7" t="s">
        <v>23</v>
      </c>
      <c r="H38" s="7" t="s">
        <v>28</v>
      </c>
      <c r="I38" s="7" t="s">
        <v>25</v>
      </c>
      <c r="J38" s="7" t="s">
        <v>626</v>
      </c>
      <c r="K38" s="7"/>
      <c r="L38" s="7">
        <v>0</v>
      </c>
      <c r="M38" s="7">
        <v>120</v>
      </c>
      <c r="N38" s="7">
        <v>30</v>
      </c>
      <c r="O38" s="12">
        <v>18</v>
      </c>
      <c r="P38" s="11"/>
    </row>
    <row r="39" spans="1:16" x14ac:dyDescent="0.25">
      <c r="A39" s="9" t="s">
        <v>18</v>
      </c>
      <c r="B39" s="9" t="s">
        <v>582</v>
      </c>
      <c r="C39" s="13" t="s">
        <v>19</v>
      </c>
      <c r="D39" s="13" t="s">
        <v>241</v>
      </c>
      <c r="E39" s="13" t="s">
        <v>265</v>
      </c>
      <c r="F39" s="13" t="s">
        <v>627</v>
      </c>
      <c r="G39" s="13" t="s">
        <v>23</v>
      </c>
      <c r="H39" s="13" t="s">
        <v>28</v>
      </c>
      <c r="I39" s="7" t="s">
        <v>25</v>
      </c>
      <c r="J39" s="13" t="s">
        <v>628</v>
      </c>
      <c r="K39" s="13"/>
      <c r="L39" s="13">
        <v>0</v>
      </c>
      <c r="M39" s="13">
        <v>3</v>
      </c>
      <c r="N39" s="13">
        <v>1</v>
      </c>
      <c r="O39" s="12">
        <v>1</v>
      </c>
      <c r="P39" s="14" t="s">
        <v>1240</v>
      </c>
    </row>
    <row r="40" spans="1:16" x14ac:dyDescent="0.25">
      <c r="A40" s="9" t="s">
        <v>18</v>
      </c>
      <c r="B40" s="9" t="s">
        <v>582</v>
      </c>
      <c r="C40" s="7" t="s">
        <v>287</v>
      </c>
      <c r="D40" s="7" t="s">
        <v>336</v>
      </c>
      <c r="E40" s="7" t="s">
        <v>344</v>
      </c>
      <c r="F40" s="7" t="s">
        <v>345</v>
      </c>
      <c r="G40" s="7" t="s">
        <v>60</v>
      </c>
      <c r="H40" s="7" t="s">
        <v>24</v>
      </c>
      <c r="I40" s="7" t="s">
        <v>25</v>
      </c>
      <c r="J40" s="7" t="s">
        <v>930</v>
      </c>
      <c r="K40" s="7" t="s">
        <v>931</v>
      </c>
      <c r="L40" s="7">
        <v>0</v>
      </c>
      <c r="M40" s="37">
        <v>0.6</v>
      </c>
      <c r="N40" s="37">
        <v>0.6</v>
      </c>
      <c r="O40" s="22">
        <v>0</v>
      </c>
      <c r="P40" s="11"/>
    </row>
    <row r="41" spans="1:16" x14ac:dyDescent="0.25">
      <c r="A41" s="9" t="s">
        <v>18</v>
      </c>
      <c r="B41" s="9" t="s">
        <v>582</v>
      </c>
      <c r="C41" s="7" t="s">
        <v>287</v>
      </c>
      <c r="D41" s="7" t="s">
        <v>336</v>
      </c>
      <c r="E41" s="7" t="s">
        <v>348</v>
      </c>
      <c r="F41" s="7" t="s">
        <v>338</v>
      </c>
      <c r="G41" s="7" t="s">
        <v>23</v>
      </c>
      <c r="H41" s="7" t="s">
        <v>28</v>
      </c>
      <c r="I41" s="7" t="s">
        <v>25</v>
      </c>
      <c r="J41" s="7" t="s">
        <v>338</v>
      </c>
      <c r="K41" s="7"/>
      <c r="L41" s="7">
        <v>0</v>
      </c>
      <c r="M41" s="7">
        <v>4</v>
      </c>
      <c r="N41" s="7">
        <v>1</v>
      </c>
      <c r="O41" s="10">
        <v>0</v>
      </c>
      <c r="P41" s="11"/>
    </row>
    <row r="42" spans="1:16" x14ac:dyDescent="0.25">
      <c r="A42" s="9" t="s">
        <v>364</v>
      </c>
      <c r="B42" s="9" t="s">
        <v>365</v>
      </c>
      <c r="C42" s="7" t="s">
        <v>287</v>
      </c>
      <c r="D42" s="7" t="s">
        <v>366</v>
      </c>
      <c r="E42" s="7" t="s">
        <v>367</v>
      </c>
      <c r="F42" s="7" t="s">
        <v>663</v>
      </c>
      <c r="G42" s="7" t="s">
        <v>23</v>
      </c>
      <c r="H42" s="7" t="s">
        <v>24</v>
      </c>
      <c r="I42" s="7" t="s">
        <v>25</v>
      </c>
      <c r="J42" s="68" t="s">
        <v>368</v>
      </c>
      <c r="K42" s="7"/>
      <c r="L42" s="7">
        <v>0</v>
      </c>
      <c r="M42" s="7">
        <v>3</v>
      </c>
      <c r="N42" s="7">
        <v>3</v>
      </c>
      <c r="O42" s="41">
        <v>2</v>
      </c>
      <c r="P42" s="36" t="s">
        <v>1243</v>
      </c>
    </row>
    <row r="43" spans="1:16" x14ac:dyDescent="0.25">
      <c r="A43" s="9" t="s">
        <v>364</v>
      </c>
      <c r="B43" s="9" t="s">
        <v>365</v>
      </c>
      <c r="C43" s="13" t="s">
        <v>287</v>
      </c>
      <c r="D43" s="13" t="s">
        <v>366</v>
      </c>
      <c r="E43" s="13" t="s">
        <v>369</v>
      </c>
      <c r="F43" s="13" t="s">
        <v>370</v>
      </c>
      <c r="G43" s="13" t="s">
        <v>23</v>
      </c>
      <c r="H43" s="13" t="s">
        <v>61</v>
      </c>
      <c r="I43" s="7" t="s">
        <v>25</v>
      </c>
      <c r="J43" s="13" t="s">
        <v>371</v>
      </c>
      <c r="K43" s="13"/>
      <c r="L43" s="13">
        <v>0</v>
      </c>
      <c r="M43" s="13">
        <v>12</v>
      </c>
      <c r="N43" s="13">
        <v>6</v>
      </c>
      <c r="O43" s="41">
        <v>1</v>
      </c>
      <c r="P43" s="36" t="s">
        <v>1244</v>
      </c>
    </row>
    <row r="44" spans="1:16" x14ac:dyDescent="0.25">
      <c r="A44" s="9" t="s">
        <v>364</v>
      </c>
      <c r="B44" s="9" t="s">
        <v>365</v>
      </c>
      <c r="C44" s="7" t="s">
        <v>287</v>
      </c>
      <c r="D44" s="7" t="s">
        <v>366</v>
      </c>
      <c r="E44" s="7" t="s">
        <v>372</v>
      </c>
      <c r="F44" s="7" t="s">
        <v>850</v>
      </c>
      <c r="G44" s="7" t="s">
        <v>23</v>
      </c>
      <c r="H44" s="7" t="s">
        <v>24</v>
      </c>
      <c r="I44" s="7" t="s">
        <v>25</v>
      </c>
      <c r="J44" s="7" t="s">
        <v>667</v>
      </c>
      <c r="K44" s="7"/>
      <c r="L44" s="7">
        <v>0</v>
      </c>
      <c r="M44" s="7">
        <v>1</v>
      </c>
      <c r="N44" s="7">
        <v>1</v>
      </c>
      <c r="O44" s="41">
        <v>1</v>
      </c>
      <c r="P44" s="36" t="s">
        <v>1245</v>
      </c>
    </row>
    <row r="45" spans="1:16" ht="15.75" customHeight="1" x14ac:dyDescent="0.25">
      <c r="A45" s="9" t="s">
        <v>364</v>
      </c>
      <c r="B45" s="9" t="s">
        <v>365</v>
      </c>
      <c r="C45" s="7" t="s">
        <v>287</v>
      </c>
      <c r="D45" s="7" t="s">
        <v>366</v>
      </c>
      <c r="E45" s="7" t="s">
        <v>372</v>
      </c>
      <c r="F45" s="7" t="s">
        <v>669</v>
      </c>
      <c r="G45" s="7" t="s">
        <v>23</v>
      </c>
      <c r="H45" s="7" t="s">
        <v>24</v>
      </c>
      <c r="I45" s="7" t="s">
        <v>25</v>
      </c>
      <c r="J45" s="7" t="s">
        <v>374</v>
      </c>
      <c r="K45" s="7"/>
      <c r="L45" s="7">
        <v>0</v>
      </c>
      <c r="M45" s="7">
        <v>1</v>
      </c>
      <c r="N45" s="7">
        <v>1</v>
      </c>
      <c r="O45" s="41">
        <v>0</v>
      </c>
      <c r="P45" s="148" t="s">
        <v>1246</v>
      </c>
    </row>
    <row r="46" spans="1:16" x14ac:dyDescent="0.25">
      <c r="A46" s="9" t="s">
        <v>364</v>
      </c>
      <c r="B46" s="9" t="s">
        <v>365</v>
      </c>
      <c r="C46" s="7" t="s">
        <v>287</v>
      </c>
      <c r="D46" s="7" t="s">
        <v>366</v>
      </c>
      <c r="E46" s="7" t="s">
        <v>375</v>
      </c>
      <c r="F46" s="7" t="s">
        <v>376</v>
      </c>
      <c r="G46" s="7" t="s">
        <v>23</v>
      </c>
      <c r="H46" s="7" t="s">
        <v>24</v>
      </c>
      <c r="I46" s="7" t="s">
        <v>25</v>
      </c>
      <c r="J46" s="7" t="s">
        <v>377</v>
      </c>
      <c r="K46" s="7"/>
      <c r="L46" s="7">
        <v>1</v>
      </c>
      <c r="M46" s="7">
        <v>1</v>
      </c>
      <c r="N46" s="7">
        <v>1</v>
      </c>
      <c r="O46" s="41">
        <v>1</v>
      </c>
      <c r="P46" s="36" t="s">
        <v>1247</v>
      </c>
    </row>
    <row r="47" spans="1:16" x14ac:dyDescent="0.25">
      <c r="A47" s="9" t="s">
        <v>364</v>
      </c>
      <c r="B47" s="9" t="s">
        <v>365</v>
      </c>
      <c r="C47" s="7" t="s">
        <v>287</v>
      </c>
      <c r="D47" s="7" t="s">
        <v>366</v>
      </c>
      <c r="E47" s="7" t="s">
        <v>375</v>
      </c>
      <c r="F47" s="7" t="s">
        <v>851</v>
      </c>
      <c r="G47" s="7" t="s">
        <v>23</v>
      </c>
      <c r="H47" s="7" t="s">
        <v>24</v>
      </c>
      <c r="I47" s="7" t="s">
        <v>25</v>
      </c>
      <c r="J47" s="7" t="s">
        <v>673</v>
      </c>
      <c r="K47" s="7"/>
      <c r="L47" s="7">
        <v>1</v>
      </c>
      <c r="M47" s="7">
        <v>1</v>
      </c>
      <c r="N47" s="7">
        <v>1</v>
      </c>
      <c r="O47" s="41">
        <v>0.25</v>
      </c>
      <c r="P47" s="36" t="s">
        <v>1248</v>
      </c>
    </row>
    <row r="48" spans="1:16" x14ac:dyDescent="0.25">
      <c r="A48" s="9" t="s">
        <v>364</v>
      </c>
      <c r="B48" s="9" t="s">
        <v>365</v>
      </c>
      <c r="C48" s="7" t="s">
        <v>287</v>
      </c>
      <c r="D48" s="7" t="s">
        <v>366</v>
      </c>
      <c r="E48" s="7" t="s">
        <v>379</v>
      </c>
      <c r="F48" s="7" t="s">
        <v>675</v>
      </c>
      <c r="G48" s="7" t="s">
        <v>23</v>
      </c>
      <c r="H48" s="7" t="s">
        <v>24</v>
      </c>
      <c r="I48" s="7" t="s">
        <v>25</v>
      </c>
      <c r="J48" s="7" t="s">
        <v>676</v>
      </c>
      <c r="K48" s="7"/>
      <c r="L48" s="7">
        <v>0</v>
      </c>
      <c r="M48" s="7">
        <v>5</v>
      </c>
      <c r="N48" s="7">
        <v>5</v>
      </c>
      <c r="O48" s="41">
        <v>3</v>
      </c>
      <c r="P48" s="26" t="s">
        <v>1249</v>
      </c>
    </row>
    <row r="49" spans="1:16" x14ac:dyDescent="0.25">
      <c r="A49" s="9" t="s">
        <v>364</v>
      </c>
      <c r="B49" s="9" t="s">
        <v>365</v>
      </c>
      <c r="C49" s="7" t="s">
        <v>287</v>
      </c>
      <c r="D49" s="7" t="s">
        <v>366</v>
      </c>
      <c r="E49" s="7" t="s">
        <v>379</v>
      </c>
      <c r="F49" s="7" t="s">
        <v>678</v>
      </c>
      <c r="G49" s="7" t="s">
        <v>23</v>
      </c>
      <c r="H49" s="7" t="s">
        <v>28</v>
      </c>
      <c r="I49" s="7" t="s">
        <v>25</v>
      </c>
      <c r="J49" s="7" t="s">
        <v>679</v>
      </c>
      <c r="K49" s="7"/>
      <c r="L49" s="7">
        <v>0</v>
      </c>
      <c r="M49" s="7">
        <v>5</v>
      </c>
      <c r="N49" s="7">
        <v>2</v>
      </c>
      <c r="O49" s="41">
        <v>1</v>
      </c>
      <c r="P49" s="149" t="s">
        <v>1250</v>
      </c>
    </row>
    <row r="50" spans="1:16" x14ac:dyDescent="0.25">
      <c r="A50" s="9" t="s">
        <v>364</v>
      </c>
      <c r="B50" s="27" t="s">
        <v>365</v>
      </c>
      <c r="C50" s="7" t="s">
        <v>432</v>
      </c>
      <c r="D50" s="7" t="s">
        <v>535</v>
      </c>
      <c r="E50" s="7" t="s">
        <v>544</v>
      </c>
      <c r="F50" s="7" t="s">
        <v>852</v>
      </c>
      <c r="G50" s="7" t="s">
        <v>23</v>
      </c>
      <c r="H50" s="7" t="s">
        <v>61</v>
      </c>
      <c r="I50" s="7" t="s">
        <v>25</v>
      </c>
      <c r="J50" s="7" t="s">
        <v>682</v>
      </c>
      <c r="K50" s="13" t="s">
        <v>683</v>
      </c>
      <c r="L50" s="7">
        <v>0</v>
      </c>
      <c r="M50" s="7">
        <v>0.7</v>
      </c>
      <c r="N50" s="7">
        <v>0.3</v>
      </c>
      <c r="O50" s="41">
        <v>7.5</v>
      </c>
      <c r="P50" s="26" t="s">
        <v>1251</v>
      </c>
    </row>
    <row r="51" spans="1:16" x14ac:dyDescent="0.25">
      <c r="A51" s="9" t="s">
        <v>364</v>
      </c>
      <c r="B51" s="27" t="s">
        <v>940</v>
      </c>
      <c r="C51" s="7" t="s">
        <v>432</v>
      </c>
      <c r="D51" s="7" t="s">
        <v>535</v>
      </c>
      <c r="E51" s="7" t="s">
        <v>550</v>
      </c>
      <c r="F51" s="36" t="s">
        <v>663</v>
      </c>
      <c r="G51" s="36" t="s">
        <v>23</v>
      </c>
      <c r="H51" s="36" t="s">
        <v>24</v>
      </c>
      <c r="I51" s="36" t="s">
        <v>25</v>
      </c>
      <c r="J51" s="112" t="s">
        <v>368</v>
      </c>
      <c r="K51" s="7" t="s">
        <v>941</v>
      </c>
      <c r="L51" s="7">
        <v>0</v>
      </c>
      <c r="M51" s="7">
        <v>3</v>
      </c>
      <c r="N51" s="7">
        <v>3</v>
      </c>
      <c r="O51" s="41">
        <v>1</v>
      </c>
      <c r="P51" s="36" t="s">
        <v>1243</v>
      </c>
    </row>
    <row r="52" spans="1:16" x14ac:dyDescent="0.25">
      <c r="A52" s="9" t="s">
        <v>364</v>
      </c>
      <c r="B52" s="27" t="s">
        <v>365</v>
      </c>
      <c r="C52" s="7" t="s">
        <v>432</v>
      </c>
      <c r="D52" s="7" t="s">
        <v>535</v>
      </c>
      <c r="E52" s="7" t="s">
        <v>551</v>
      </c>
      <c r="F52" s="7" t="s">
        <v>685</v>
      </c>
      <c r="G52" s="7" t="s">
        <v>23</v>
      </c>
      <c r="H52" s="7" t="s">
        <v>24</v>
      </c>
      <c r="I52" s="7" t="s">
        <v>25</v>
      </c>
      <c r="J52" s="7" t="s">
        <v>686</v>
      </c>
      <c r="K52" s="7" t="s">
        <v>687</v>
      </c>
      <c r="L52" s="7">
        <v>0</v>
      </c>
      <c r="M52" s="7">
        <v>1</v>
      </c>
      <c r="N52" s="7">
        <v>1</v>
      </c>
      <c r="O52" s="41">
        <v>1</v>
      </c>
      <c r="P52" s="36" t="s">
        <v>1252</v>
      </c>
    </row>
    <row r="53" spans="1:16" x14ac:dyDescent="0.25">
      <c r="A53" s="9" t="s">
        <v>364</v>
      </c>
      <c r="B53" s="27" t="s">
        <v>365</v>
      </c>
      <c r="C53" s="7" t="s">
        <v>432</v>
      </c>
      <c r="D53" s="7" t="s">
        <v>535</v>
      </c>
      <c r="E53" s="7" t="s">
        <v>551</v>
      </c>
      <c r="F53" s="7" t="s">
        <v>554</v>
      </c>
      <c r="G53" s="7" t="s">
        <v>23</v>
      </c>
      <c r="H53" s="7" t="s">
        <v>61</v>
      </c>
      <c r="I53" s="7" t="s">
        <v>25</v>
      </c>
      <c r="J53" s="7" t="s">
        <v>689</v>
      </c>
      <c r="K53" s="7"/>
      <c r="L53" s="7">
        <v>0</v>
      </c>
      <c r="M53" s="7">
        <v>7</v>
      </c>
      <c r="N53" s="7">
        <v>2</v>
      </c>
      <c r="O53" s="41">
        <v>0</v>
      </c>
      <c r="P53" s="36" t="s">
        <v>690</v>
      </c>
    </row>
    <row r="54" spans="1:16" x14ac:dyDescent="0.25">
      <c r="A54" s="9" t="s">
        <v>364</v>
      </c>
      <c r="B54" s="27" t="s">
        <v>365</v>
      </c>
      <c r="C54" s="7" t="s">
        <v>432</v>
      </c>
      <c r="D54" s="7" t="s">
        <v>535</v>
      </c>
      <c r="E54" s="7" t="s">
        <v>551</v>
      </c>
      <c r="F54" s="7" t="s">
        <v>853</v>
      </c>
      <c r="G54" s="7" t="s">
        <v>23</v>
      </c>
      <c r="H54" s="7" t="s">
        <v>28</v>
      </c>
      <c r="I54" s="7" t="s">
        <v>25</v>
      </c>
      <c r="J54" s="7" t="s">
        <v>692</v>
      </c>
      <c r="K54" s="7"/>
      <c r="L54" s="7">
        <v>0</v>
      </c>
      <c r="M54" s="7">
        <v>1</v>
      </c>
      <c r="N54" s="7">
        <v>0</v>
      </c>
      <c r="O54" s="41">
        <v>1</v>
      </c>
      <c r="P54" s="36" t="s">
        <v>944</v>
      </c>
    </row>
    <row r="55" spans="1:16" x14ac:dyDescent="0.25">
      <c r="A55" s="9" t="s">
        <v>320</v>
      </c>
      <c r="B55" s="9" t="s">
        <v>694</v>
      </c>
      <c r="C55" s="7" t="s">
        <v>287</v>
      </c>
      <c r="D55" s="7" t="s">
        <v>288</v>
      </c>
      <c r="E55" s="7" t="s">
        <v>321</v>
      </c>
      <c r="F55" s="7" t="s">
        <v>322</v>
      </c>
      <c r="G55" s="7" t="s">
        <v>23</v>
      </c>
      <c r="H55" s="7" t="s">
        <v>28</v>
      </c>
      <c r="I55" s="7" t="s">
        <v>25</v>
      </c>
      <c r="J55" s="7" t="s">
        <v>323</v>
      </c>
      <c r="K55" s="7"/>
      <c r="L55" s="7">
        <v>0</v>
      </c>
      <c r="M55" s="7">
        <v>30</v>
      </c>
      <c r="N55" s="7">
        <v>7</v>
      </c>
      <c r="O55" s="76">
        <v>3</v>
      </c>
      <c r="P55" s="28" t="s">
        <v>1253</v>
      </c>
    </row>
    <row r="56" spans="1:16" x14ac:dyDescent="0.25">
      <c r="A56" s="9" t="s">
        <v>320</v>
      </c>
      <c r="B56" s="27" t="s">
        <v>694</v>
      </c>
      <c r="C56" s="7" t="s">
        <v>432</v>
      </c>
      <c r="D56" s="7" t="s">
        <v>486</v>
      </c>
      <c r="E56" s="7" t="s">
        <v>494</v>
      </c>
      <c r="F56" s="7" t="s">
        <v>495</v>
      </c>
      <c r="G56" s="7" t="s">
        <v>23</v>
      </c>
      <c r="H56" s="7" t="s">
        <v>24</v>
      </c>
      <c r="I56" s="7" t="s">
        <v>25</v>
      </c>
      <c r="J56" s="7" t="s">
        <v>696</v>
      </c>
      <c r="K56" s="7"/>
      <c r="L56" s="7">
        <v>0</v>
      </c>
      <c r="M56" s="7">
        <v>5</v>
      </c>
      <c r="N56" s="7">
        <v>5</v>
      </c>
      <c r="O56" s="76">
        <v>3</v>
      </c>
      <c r="P56" s="28" t="s">
        <v>1254</v>
      </c>
    </row>
    <row r="57" spans="1:16" ht="30.75" customHeight="1" x14ac:dyDescent="0.25">
      <c r="A57" s="84" t="s">
        <v>102</v>
      </c>
      <c r="B57" s="9" t="s">
        <v>103</v>
      </c>
      <c r="C57" s="76" t="s">
        <v>19</v>
      </c>
      <c r="D57" s="76" t="s">
        <v>104</v>
      </c>
      <c r="E57" s="76" t="s">
        <v>105</v>
      </c>
      <c r="F57" s="76" t="s">
        <v>106</v>
      </c>
      <c r="G57" s="76" t="s">
        <v>60</v>
      </c>
      <c r="H57" s="76" t="s">
        <v>61</v>
      </c>
      <c r="I57" s="76" t="s">
        <v>25</v>
      </c>
      <c r="J57" s="76" t="s">
        <v>107</v>
      </c>
      <c r="K57" s="76" t="s">
        <v>108</v>
      </c>
      <c r="L57" s="85">
        <v>0.8</v>
      </c>
      <c r="M57" s="85">
        <v>0.9</v>
      </c>
      <c r="N57" s="31">
        <v>0.85</v>
      </c>
      <c r="O57" s="152">
        <v>0.83499999999999996</v>
      </c>
      <c r="P57" s="88" t="s">
        <v>1255</v>
      </c>
    </row>
    <row r="58" spans="1:16" ht="30.75" customHeight="1" x14ac:dyDescent="0.25">
      <c r="A58" s="84" t="s">
        <v>102</v>
      </c>
      <c r="B58" s="9" t="s">
        <v>103</v>
      </c>
      <c r="C58" s="75" t="s">
        <v>19</v>
      </c>
      <c r="D58" s="75" t="s">
        <v>104</v>
      </c>
      <c r="E58" s="75" t="s">
        <v>109</v>
      </c>
      <c r="F58" s="75" t="s">
        <v>110</v>
      </c>
      <c r="G58" s="75" t="s">
        <v>60</v>
      </c>
      <c r="H58" s="75" t="s">
        <v>24</v>
      </c>
      <c r="I58" s="75" t="s">
        <v>111</v>
      </c>
      <c r="J58" s="75" t="s">
        <v>112</v>
      </c>
      <c r="K58" s="75" t="s">
        <v>113</v>
      </c>
      <c r="L58" s="31">
        <v>1</v>
      </c>
      <c r="M58" s="31">
        <v>1</v>
      </c>
      <c r="N58" s="31">
        <v>1</v>
      </c>
      <c r="O58" s="89">
        <v>0.25</v>
      </c>
      <c r="P58" s="90" t="s">
        <v>1256</v>
      </c>
    </row>
    <row r="59" spans="1:16" ht="32.25" customHeight="1" x14ac:dyDescent="0.25">
      <c r="A59" s="84" t="s">
        <v>102</v>
      </c>
      <c r="B59" s="9" t="s">
        <v>103</v>
      </c>
      <c r="C59" s="75" t="s">
        <v>19</v>
      </c>
      <c r="D59" s="75" t="s">
        <v>104</v>
      </c>
      <c r="E59" s="75" t="s">
        <v>109</v>
      </c>
      <c r="F59" s="75" t="s">
        <v>1353</v>
      </c>
      <c r="G59" s="75" t="s">
        <v>60</v>
      </c>
      <c r="H59" s="75" t="s">
        <v>24</v>
      </c>
      <c r="I59" s="75" t="s">
        <v>111</v>
      </c>
      <c r="J59" s="75" t="s">
        <v>114</v>
      </c>
      <c r="K59" s="75" t="s">
        <v>115</v>
      </c>
      <c r="L59" s="31">
        <v>0.8</v>
      </c>
      <c r="M59" s="31">
        <v>0.9</v>
      </c>
      <c r="N59" s="31">
        <v>0.9</v>
      </c>
      <c r="O59" s="91">
        <v>0.22500000000000001</v>
      </c>
      <c r="P59" s="92" t="s">
        <v>1257</v>
      </c>
    </row>
    <row r="60" spans="1:16" ht="45.75" customHeight="1" x14ac:dyDescent="0.25">
      <c r="A60" s="84" t="s">
        <v>102</v>
      </c>
      <c r="B60" s="9" t="s">
        <v>103</v>
      </c>
      <c r="C60" s="75" t="s">
        <v>19</v>
      </c>
      <c r="D60" s="75" t="s">
        <v>104</v>
      </c>
      <c r="E60" s="75" t="s">
        <v>116</v>
      </c>
      <c r="F60" s="75" t="s">
        <v>117</v>
      </c>
      <c r="G60" s="75" t="s">
        <v>23</v>
      </c>
      <c r="H60" s="75" t="s">
        <v>24</v>
      </c>
      <c r="I60" s="75" t="s">
        <v>25</v>
      </c>
      <c r="J60" s="75" t="s">
        <v>117</v>
      </c>
      <c r="K60" s="75"/>
      <c r="L60" s="75">
        <v>1</v>
      </c>
      <c r="M60" s="75">
        <v>1</v>
      </c>
      <c r="N60" s="75">
        <v>1</v>
      </c>
      <c r="O60" s="150">
        <v>0</v>
      </c>
      <c r="P60" s="153" t="s">
        <v>1258</v>
      </c>
    </row>
    <row r="61" spans="1:16" ht="42" customHeight="1" x14ac:dyDescent="0.25">
      <c r="A61" s="84" t="s">
        <v>102</v>
      </c>
      <c r="B61" s="9" t="s">
        <v>103</v>
      </c>
      <c r="C61" s="76" t="s">
        <v>19</v>
      </c>
      <c r="D61" s="76" t="s">
        <v>104</v>
      </c>
      <c r="E61" s="76" t="s">
        <v>118</v>
      </c>
      <c r="F61" s="76" t="s">
        <v>119</v>
      </c>
      <c r="G61" s="76" t="s">
        <v>60</v>
      </c>
      <c r="H61" s="76" t="s">
        <v>24</v>
      </c>
      <c r="I61" s="76" t="s">
        <v>25</v>
      </c>
      <c r="J61" s="76" t="s">
        <v>120</v>
      </c>
      <c r="K61" s="76" t="s">
        <v>121</v>
      </c>
      <c r="L61" s="85">
        <v>1</v>
      </c>
      <c r="M61" s="85">
        <v>1</v>
      </c>
      <c r="N61" s="31">
        <v>1</v>
      </c>
      <c r="O61" s="32">
        <v>0.25</v>
      </c>
      <c r="P61" s="88" t="s">
        <v>1259</v>
      </c>
    </row>
    <row r="62" spans="1:16" ht="34.5" customHeight="1" x14ac:dyDescent="0.25">
      <c r="A62" s="84" t="s">
        <v>102</v>
      </c>
      <c r="B62" s="9" t="s">
        <v>103</v>
      </c>
      <c r="C62" s="76" t="s">
        <v>19</v>
      </c>
      <c r="D62" s="76" t="s">
        <v>104</v>
      </c>
      <c r="E62" s="76" t="s">
        <v>122</v>
      </c>
      <c r="F62" s="76" t="s">
        <v>123</v>
      </c>
      <c r="G62" s="76" t="s">
        <v>60</v>
      </c>
      <c r="H62" s="76" t="s">
        <v>24</v>
      </c>
      <c r="I62" s="76" t="s">
        <v>25</v>
      </c>
      <c r="J62" s="76" t="s">
        <v>124</v>
      </c>
      <c r="K62" s="76" t="s">
        <v>125</v>
      </c>
      <c r="L62" s="85">
        <v>1</v>
      </c>
      <c r="M62" s="85">
        <v>1</v>
      </c>
      <c r="N62" s="31">
        <v>1</v>
      </c>
      <c r="O62" s="32">
        <v>0.25</v>
      </c>
      <c r="P62" s="88" t="s">
        <v>1260</v>
      </c>
    </row>
    <row r="63" spans="1:16" ht="30.75" customHeight="1" x14ac:dyDescent="0.25">
      <c r="A63" s="94" t="s">
        <v>102</v>
      </c>
      <c r="B63" s="80" t="s">
        <v>103</v>
      </c>
      <c r="C63" s="75" t="s">
        <v>19</v>
      </c>
      <c r="D63" s="75" t="s">
        <v>104</v>
      </c>
      <c r="E63" s="75" t="s">
        <v>126</v>
      </c>
      <c r="F63" s="75" t="s">
        <v>127</v>
      </c>
      <c r="G63" s="75" t="s">
        <v>23</v>
      </c>
      <c r="H63" s="75" t="s">
        <v>28</v>
      </c>
      <c r="I63" s="75" t="s">
        <v>25</v>
      </c>
      <c r="J63" s="75" t="s">
        <v>128</v>
      </c>
      <c r="K63" s="75"/>
      <c r="L63" s="75">
        <v>0</v>
      </c>
      <c r="M63" s="75">
        <v>4</v>
      </c>
      <c r="N63" s="75">
        <v>1</v>
      </c>
      <c r="O63" s="75">
        <v>0.25</v>
      </c>
      <c r="P63" s="88" t="s">
        <v>1261</v>
      </c>
    </row>
    <row r="64" spans="1:16" ht="24.75" customHeight="1" x14ac:dyDescent="0.25">
      <c r="A64" s="94" t="s">
        <v>102</v>
      </c>
      <c r="B64" s="80" t="s">
        <v>103</v>
      </c>
      <c r="C64" s="75" t="s">
        <v>19</v>
      </c>
      <c r="D64" s="75" t="s">
        <v>104</v>
      </c>
      <c r="E64" s="75" t="s">
        <v>129</v>
      </c>
      <c r="F64" s="75" t="s">
        <v>130</v>
      </c>
      <c r="G64" s="75" t="s">
        <v>23</v>
      </c>
      <c r="H64" s="75" t="s">
        <v>24</v>
      </c>
      <c r="I64" s="75" t="s">
        <v>25</v>
      </c>
      <c r="J64" s="75" t="s">
        <v>130</v>
      </c>
      <c r="K64" s="75"/>
      <c r="L64" s="75">
        <v>0</v>
      </c>
      <c r="M64" s="75">
        <v>1</v>
      </c>
      <c r="N64" s="75">
        <v>1</v>
      </c>
      <c r="O64" s="75">
        <v>0.25</v>
      </c>
      <c r="P64" s="95" t="s">
        <v>1262</v>
      </c>
    </row>
    <row r="65" spans="1:16" ht="27" customHeight="1" x14ac:dyDescent="0.25">
      <c r="A65" s="84" t="s">
        <v>102</v>
      </c>
      <c r="B65" s="9" t="s">
        <v>103</v>
      </c>
      <c r="C65" s="76" t="s">
        <v>19</v>
      </c>
      <c r="D65" s="76" t="s">
        <v>104</v>
      </c>
      <c r="E65" s="76" t="s">
        <v>131</v>
      </c>
      <c r="F65" s="76" t="s">
        <v>132</v>
      </c>
      <c r="G65" s="76" t="s">
        <v>60</v>
      </c>
      <c r="H65" s="76" t="s">
        <v>61</v>
      </c>
      <c r="I65" s="76" t="s">
        <v>25</v>
      </c>
      <c r="J65" s="76" t="s">
        <v>133</v>
      </c>
      <c r="K65" s="76" t="s">
        <v>134</v>
      </c>
      <c r="L65" s="85">
        <v>0.8</v>
      </c>
      <c r="M65" s="85">
        <v>0.9</v>
      </c>
      <c r="N65" s="31">
        <v>0.85</v>
      </c>
      <c r="O65" s="152">
        <v>0.83199999999999996</v>
      </c>
      <c r="P65" s="88" t="s">
        <v>1263</v>
      </c>
    </row>
    <row r="66" spans="1:16" ht="36" customHeight="1" x14ac:dyDescent="0.25">
      <c r="A66" s="84" t="s">
        <v>102</v>
      </c>
      <c r="B66" s="9" t="s">
        <v>103</v>
      </c>
      <c r="C66" s="75" t="s">
        <v>19</v>
      </c>
      <c r="D66" s="75" t="s">
        <v>104</v>
      </c>
      <c r="E66" s="75" t="s">
        <v>136</v>
      </c>
      <c r="F66" s="75" t="s">
        <v>137</v>
      </c>
      <c r="G66" s="75" t="s">
        <v>23</v>
      </c>
      <c r="H66" s="75" t="s">
        <v>24</v>
      </c>
      <c r="I66" s="75" t="s">
        <v>25</v>
      </c>
      <c r="J66" s="75" t="s">
        <v>137</v>
      </c>
      <c r="K66" s="75"/>
      <c r="L66" s="75">
        <v>0</v>
      </c>
      <c r="M66" s="75">
        <v>1</v>
      </c>
      <c r="N66" s="75">
        <v>1</v>
      </c>
      <c r="O66" s="97">
        <v>0.25</v>
      </c>
      <c r="P66" s="88" t="s">
        <v>1264</v>
      </c>
    </row>
    <row r="67" spans="1:16" ht="34.5" customHeight="1" x14ac:dyDescent="0.25">
      <c r="A67" s="84" t="s">
        <v>102</v>
      </c>
      <c r="B67" s="9" t="s">
        <v>103</v>
      </c>
      <c r="C67" s="76" t="s">
        <v>19</v>
      </c>
      <c r="D67" s="76" t="s">
        <v>104</v>
      </c>
      <c r="E67" s="76" t="s">
        <v>142</v>
      </c>
      <c r="F67" s="76" t="s">
        <v>143</v>
      </c>
      <c r="G67" s="76" t="s">
        <v>60</v>
      </c>
      <c r="H67" s="76" t="s">
        <v>24</v>
      </c>
      <c r="I67" s="76" t="s">
        <v>25</v>
      </c>
      <c r="J67" s="76" t="s">
        <v>144</v>
      </c>
      <c r="K67" s="76" t="s">
        <v>145</v>
      </c>
      <c r="L67" s="85">
        <v>1</v>
      </c>
      <c r="M67" s="85">
        <v>1</v>
      </c>
      <c r="N67" s="31">
        <v>1</v>
      </c>
      <c r="O67" s="89">
        <v>0.28000000000000003</v>
      </c>
      <c r="P67" s="92" t="s">
        <v>1265</v>
      </c>
    </row>
    <row r="68" spans="1:16" ht="42.75" customHeight="1" x14ac:dyDescent="0.25">
      <c r="A68" s="84" t="s">
        <v>102</v>
      </c>
      <c r="B68" s="9" t="s">
        <v>103</v>
      </c>
      <c r="C68" s="75" t="s">
        <v>19</v>
      </c>
      <c r="D68" s="75" t="s">
        <v>104</v>
      </c>
      <c r="E68" s="75" t="s">
        <v>146</v>
      </c>
      <c r="F68" s="75" t="s">
        <v>854</v>
      </c>
      <c r="G68" s="75" t="s">
        <v>60</v>
      </c>
      <c r="H68" s="75" t="s">
        <v>24</v>
      </c>
      <c r="I68" s="75" t="s">
        <v>25</v>
      </c>
      <c r="J68" s="75" t="s">
        <v>147</v>
      </c>
      <c r="K68" s="75" t="s">
        <v>148</v>
      </c>
      <c r="L68" s="31">
        <v>1</v>
      </c>
      <c r="M68" s="31">
        <v>1</v>
      </c>
      <c r="N68" s="31">
        <v>1</v>
      </c>
      <c r="O68" s="32">
        <v>0.65</v>
      </c>
      <c r="P68" s="88" t="s">
        <v>1266</v>
      </c>
    </row>
    <row r="69" spans="1:16" ht="38.25" customHeight="1" x14ac:dyDescent="0.25">
      <c r="A69" s="84" t="s">
        <v>102</v>
      </c>
      <c r="B69" s="9" t="s">
        <v>103</v>
      </c>
      <c r="C69" s="76" t="s">
        <v>19</v>
      </c>
      <c r="D69" s="76" t="s">
        <v>173</v>
      </c>
      <c r="E69" s="76" t="s">
        <v>174</v>
      </c>
      <c r="F69" s="76" t="s">
        <v>175</v>
      </c>
      <c r="G69" s="76" t="s">
        <v>23</v>
      </c>
      <c r="H69" s="76" t="s">
        <v>28</v>
      </c>
      <c r="I69" s="76" t="s">
        <v>25</v>
      </c>
      <c r="J69" s="76" t="s">
        <v>175</v>
      </c>
      <c r="K69" s="76"/>
      <c r="L69" s="76">
        <v>0</v>
      </c>
      <c r="M69" s="76">
        <v>1</v>
      </c>
      <c r="N69" s="75">
        <v>0</v>
      </c>
      <c r="O69" s="29">
        <v>0</v>
      </c>
      <c r="P69" s="98" t="s">
        <v>1267</v>
      </c>
    </row>
    <row r="70" spans="1:16" ht="39.75" customHeight="1" x14ac:dyDescent="0.25">
      <c r="A70" s="84" t="s">
        <v>102</v>
      </c>
      <c r="B70" s="9" t="s">
        <v>103</v>
      </c>
      <c r="C70" s="76" t="s">
        <v>19</v>
      </c>
      <c r="D70" s="76" t="s">
        <v>173</v>
      </c>
      <c r="E70" s="76" t="s">
        <v>176</v>
      </c>
      <c r="F70" s="76" t="s">
        <v>177</v>
      </c>
      <c r="G70" s="76" t="s">
        <v>23</v>
      </c>
      <c r="H70" s="76" t="s">
        <v>24</v>
      </c>
      <c r="I70" s="76" t="s">
        <v>25</v>
      </c>
      <c r="J70" s="76" t="s">
        <v>178</v>
      </c>
      <c r="K70" s="76"/>
      <c r="L70" s="76">
        <v>1</v>
      </c>
      <c r="M70" s="76">
        <v>1</v>
      </c>
      <c r="N70" s="75">
        <v>1</v>
      </c>
      <c r="O70" s="75">
        <v>0.25</v>
      </c>
      <c r="P70" s="88" t="s">
        <v>1268</v>
      </c>
    </row>
    <row r="71" spans="1:16" ht="30" customHeight="1" x14ac:dyDescent="0.25">
      <c r="A71" s="84" t="s">
        <v>102</v>
      </c>
      <c r="B71" s="9" t="s">
        <v>103</v>
      </c>
      <c r="C71" s="75" t="s">
        <v>19</v>
      </c>
      <c r="D71" s="75" t="s">
        <v>173</v>
      </c>
      <c r="E71" s="75" t="s">
        <v>179</v>
      </c>
      <c r="F71" s="75" t="s">
        <v>180</v>
      </c>
      <c r="G71" s="75" t="s">
        <v>23</v>
      </c>
      <c r="H71" s="75" t="s">
        <v>24</v>
      </c>
      <c r="I71" s="75" t="s">
        <v>25</v>
      </c>
      <c r="J71" s="75" t="s">
        <v>181</v>
      </c>
      <c r="K71" s="75" t="s">
        <v>182</v>
      </c>
      <c r="L71" s="32">
        <v>1</v>
      </c>
      <c r="M71" s="32">
        <v>1</v>
      </c>
      <c r="N71" s="32">
        <v>1</v>
      </c>
      <c r="O71" s="30">
        <v>0.25</v>
      </c>
      <c r="P71" s="154" t="s">
        <v>1269</v>
      </c>
    </row>
    <row r="72" spans="1:16" ht="38.25" customHeight="1" x14ac:dyDescent="0.25">
      <c r="A72" s="84" t="s">
        <v>102</v>
      </c>
      <c r="B72" s="9" t="s">
        <v>103</v>
      </c>
      <c r="C72" s="76" t="s">
        <v>19</v>
      </c>
      <c r="D72" s="76" t="s">
        <v>173</v>
      </c>
      <c r="E72" s="75" t="s">
        <v>187</v>
      </c>
      <c r="F72" s="76" t="s">
        <v>184</v>
      </c>
      <c r="G72" s="76" t="s">
        <v>23</v>
      </c>
      <c r="H72" s="76" t="s">
        <v>24</v>
      </c>
      <c r="I72" s="76" t="s">
        <v>25</v>
      </c>
      <c r="J72" s="76" t="s">
        <v>185</v>
      </c>
      <c r="K72" s="76"/>
      <c r="L72" s="76">
        <v>1</v>
      </c>
      <c r="M72" s="76">
        <v>1</v>
      </c>
      <c r="N72" s="75">
        <v>1</v>
      </c>
      <c r="O72" s="75">
        <v>0.25</v>
      </c>
      <c r="P72" s="88" t="s">
        <v>1270</v>
      </c>
    </row>
    <row r="73" spans="1:16" ht="38.25" customHeight="1" x14ac:dyDescent="0.25">
      <c r="A73" s="84" t="s">
        <v>102</v>
      </c>
      <c r="B73" s="9" t="s">
        <v>103</v>
      </c>
      <c r="C73" s="76" t="s">
        <v>19</v>
      </c>
      <c r="D73" s="76" t="s">
        <v>173</v>
      </c>
      <c r="E73" s="76" t="s">
        <v>189</v>
      </c>
      <c r="F73" s="76" t="s">
        <v>190</v>
      </c>
      <c r="G73" s="76" t="s">
        <v>60</v>
      </c>
      <c r="H73" s="76" t="s">
        <v>24</v>
      </c>
      <c r="I73" s="76" t="s">
        <v>25</v>
      </c>
      <c r="J73" s="76" t="s">
        <v>191</v>
      </c>
      <c r="K73" s="76" t="s">
        <v>192</v>
      </c>
      <c r="L73" s="85">
        <v>0.8</v>
      </c>
      <c r="M73" s="85">
        <v>1</v>
      </c>
      <c r="N73" s="31">
        <v>1</v>
      </c>
      <c r="O73" s="31">
        <v>0.25</v>
      </c>
      <c r="P73" s="88" t="s">
        <v>1271</v>
      </c>
    </row>
    <row r="74" spans="1:16" ht="39.75" customHeight="1" x14ac:dyDescent="0.25">
      <c r="A74" s="84" t="s">
        <v>102</v>
      </c>
      <c r="B74" s="9" t="s">
        <v>103</v>
      </c>
      <c r="C74" s="75" t="s">
        <v>19</v>
      </c>
      <c r="D74" s="75" t="s">
        <v>173</v>
      </c>
      <c r="E74" s="75" t="s">
        <v>196</v>
      </c>
      <c r="F74" s="75" t="s">
        <v>197</v>
      </c>
      <c r="G74" s="75" t="s">
        <v>60</v>
      </c>
      <c r="H74" s="75" t="s">
        <v>24</v>
      </c>
      <c r="I74" s="75" t="s">
        <v>25</v>
      </c>
      <c r="J74" s="75" t="s">
        <v>198</v>
      </c>
      <c r="K74" s="75" t="s">
        <v>199</v>
      </c>
      <c r="L74" s="75">
        <v>0</v>
      </c>
      <c r="M74" s="31">
        <v>1</v>
      </c>
      <c r="N74" s="31">
        <v>1</v>
      </c>
      <c r="O74" s="32">
        <v>0.25</v>
      </c>
      <c r="P74" s="88" t="s">
        <v>1272</v>
      </c>
    </row>
    <row r="75" spans="1:16" ht="34.5" customHeight="1" x14ac:dyDescent="0.25">
      <c r="A75" s="84" t="s">
        <v>102</v>
      </c>
      <c r="B75" s="9" t="s">
        <v>103</v>
      </c>
      <c r="C75" s="75" t="s">
        <v>19</v>
      </c>
      <c r="D75" s="75" t="s">
        <v>173</v>
      </c>
      <c r="E75" s="75" t="s">
        <v>200</v>
      </c>
      <c r="F75" s="75" t="s">
        <v>201</v>
      </c>
      <c r="G75" s="75" t="s">
        <v>60</v>
      </c>
      <c r="H75" s="75" t="s">
        <v>24</v>
      </c>
      <c r="I75" s="75" t="s">
        <v>25</v>
      </c>
      <c r="J75" s="75" t="s">
        <v>202</v>
      </c>
      <c r="K75" s="75" t="s">
        <v>203</v>
      </c>
      <c r="L75" s="32">
        <v>1</v>
      </c>
      <c r="M75" s="32">
        <v>1</v>
      </c>
      <c r="N75" s="32">
        <v>1</v>
      </c>
      <c r="O75" s="155">
        <v>0</v>
      </c>
      <c r="P75" s="156" t="s">
        <v>1273</v>
      </c>
    </row>
    <row r="76" spans="1:16" ht="24.75" customHeight="1" x14ac:dyDescent="0.25">
      <c r="A76" s="84" t="s">
        <v>102</v>
      </c>
      <c r="B76" s="9" t="s">
        <v>103</v>
      </c>
      <c r="C76" s="76" t="s">
        <v>19</v>
      </c>
      <c r="D76" s="76" t="s">
        <v>173</v>
      </c>
      <c r="E76" s="76" t="s">
        <v>204</v>
      </c>
      <c r="F76" s="76" t="s">
        <v>855</v>
      </c>
      <c r="G76" s="76" t="s">
        <v>23</v>
      </c>
      <c r="H76" s="76" t="s">
        <v>24</v>
      </c>
      <c r="I76" s="76" t="s">
        <v>25</v>
      </c>
      <c r="J76" s="76" t="s">
        <v>206</v>
      </c>
      <c r="K76" s="76"/>
      <c r="L76" s="76">
        <v>0</v>
      </c>
      <c r="M76" s="76">
        <v>4</v>
      </c>
      <c r="N76" s="75">
        <v>4</v>
      </c>
      <c r="O76" s="75">
        <v>1</v>
      </c>
      <c r="P76" s="88" t="s">
        <v>1274</v>
      </c>
    </row>
    <row r="77" spans="1:16" ht="30" customHeight="1" x14ac:dyDescent="0.25">
      <c r="A77" s="84" t="s">
        <v>102</v>
      </c>
      <c r="B77" s="9" t="s">
        <v>103</v>
      </c>
      <c r="C77" s="76" t="s">
        <v>19</v>
      </c>
      <c r="D77" s="76" t="s">
        <v>173</v>
      </c>
      <c r="E77" s="76" t="s">
        <v>209</v>
      </c>
      <c r="F77" s="76" t="s">
        <v>210</v>
      </c>
      <c r="G77" s="76" t="s">
        <v>60</v>
      </c>
      <c r="H77" s="76" t="s">
        <v>24</v>
      </c>
      <c r="I77" s="76" t="s">
        <v>25</v>
      </c>
      <c r="J77" s="76" t="s">
        <v>211</v>
      </c>
      <c r="K77" s="76" t="s">
        <v>212</v>
      </c>
      <c r="L77" s="76" t="s">
        <v>213</v>
      </c>
      <c r="M77" s="85">
        <v>0.92</v>
      </c>
      <c r="N77" s="31">
        <v>0.92</v>
      </c>
      <c r="O77" s="32">
        <v>0.2</v>
      </c>
      <c r="P77" s="88" t="s">
        <v>1275</v>
      </c>
    </row>
    <row r="78" spans="1:16" ht="38.25" customHeight="1" x14ac:dyDescent="0.25">
      <c r="A78" s="84" t="s">
        <v>102</v>
      </c>
      <c r="B78" s="9" t="s">
        <v>103</v>
      </c>
      <c r="C78" s="76" t="s">
        <v>287</v>
      </c>
      <c r="D78" s="76" t="s">
        <v>288</v>
      </c>
      <c r="E78" s="76" t="s">
        <v>301</v>
      </c>
      <c r="F78" s="75" t="s">
        <v>302</v>
      </c>
      <c r="G78" s="75" t="s">
        <v>60</v>
      </c>
      <c r="H78" s="75" t="s">
        <v>61</v>
      </c>
      <c r="I78" s="75" t="s">
        <v>25</v>
      </c>
      <c r="J78" s="75" t="s">
        <v>303</v>
      </c>
      <c r="K78" s="75" t="s">
        <v>304</v>
      </c>
      <c r="L78" s="85">
        <v>0.15</v>
      </c>
      <c r="M78" s="85">
        <v>0.2</v>
      </c>
      <c r="N78" s="31">
        <v>0.17</v>
      </c>
      <c r="O78" s="151">
        <v>0.15</v>
      </c>
      <c r="P78" s="157" t="s">
        <v>1276</v>
      </c>
    </row>
    <row r="79" spans="1:16" ht="28.5" customHeight="1" x14ac:dyDescent="0.25">
      <c r="A79" s="84" t="s">
        <v>102</v>
      </c>
      <c r="B79" s="9" t="s">
        <v>103</v>
      </c>
      <c r="C79" s="76" t="s">
        <v>287</v>
      </c>
      <c r="D79" s="76" t="s">
        <v>324</v>
      </c>
      <c r="E79" s="76" t="s">
        <v>325</v>
      </c>
      <c r="F79" s="75" t="s">
        <v>326</v>
      </c>
      <c r="G79" s="75" t="s">
        <v>23</v>
      </c>
      <c r="H79" s="75" t="s">
        <v>28</v>
      </c>
      <c r="I79" s="75" t="s">
        <v>25</v>
      </c>
      <c r="J79" s="75" t="s">
        <v>327</v>
      </c>
      <c r="K79" s="75"/>
      <c r="L79" s="76">
        <v>0</v>
      </c>
      <c r="M79" s="76">
        <v>16</v>
      </c>
      <c r="N79" s="75">
        <v>4</v>
      </c>
      <c r="O79" s="75">
        <v>1</v>
      </c>
      <c r="P79" s="88" t="s">
        <v>1277</v>
      </c>
    </row>
    <row r="80" spans="1:16" ht="39.75" customHeight="1" x14ac:dyDescent="0.25">
      <c r="A80" s="84" t="s">
        <v>102</v>
      </c>
      <c r="B80" s="9" t="s">
        <v>103</v>
      </c>
      <c r="C80" s="75" t="s">
        <v>287</v>
      </c>
      <c r="D80" s="75" t="s">
        <v>324</v>
      </c>
      <c r="E80" s="75" t="s">
        <v>333</v>
      </c>
      <c r="F80" s="75" t="s">
        <v>326</v>
      </c>
      <c r="G80" s="75" t="s">
        <v>23</v>
      </c>
      <c r="H80" s="75" t="s">
        <v>28</v>
      </c>
      <c r="I80" s="75" t="s">
        <v>111</v>
      </c>
      <c r="J80" s="75" t="s">
        <v>327</v>
      </c>
      <c r="K80" s="75"/>
      <c r="L80" s="75">
        <v>0</v>
      </c>
      <c r="M80" s="75">
        <v>16</v>
      </c>
      <c r="N80" s="75">
        <v>4</v>
      </c>
      <c r="O80" s="75">
        <v>2</v>
      </c>
      <c r="P80" s="92" t="s">
        <v>1278</v>
      </c>
    </row>
    <row r="81" spans="1:16" ht="26.25" customHeight="1" x14ac:dyDescent="0.25">
      <c r="A81" s="84" t="s">
        <v>102</v>
      </c>
      <c r="B81" s="9" t="s">
        <v>103</v>
      </c>
      <c r="C81" s="76" t="s">
        <v>432</v>
      </c>
      <c r="D81" s="76" t="s">
        <v>470</v>
      </c>
      <c r="E81" s="76" t="s">
        <v>476</v>
      </c>
      <c r="F81" s="76" t="s">
        <v>477</v>
      </c>
      <c r="G81" s="76" t="s">
        <v>23</v>
      </c>
      <c r="H81" s="76" t="s">
        <v>61</v>
      </c>
      <c r="I81" s="76" t="s">
        <v>25</v>
      </c>
      <c r="J81" s="76" t="s">
        <v>478</v>
      </c>
      <c r="K81" s="76"/>
      <c r="L81" s="76">
        <v>1</v>
      </c>
      <c r="M81" s="76">
        <v>4</v>
      </c>
      <c r="N81" s="75">
        <v>2</v>
      </c>
      <c r="O81" s="75">
        <v>1</v>
      </c>
      <c r="P81" s="88" t="s">
        <v>712</v>
      </c>
    </row>
    <row r="82" spans="1:16" ht="28.5" customHeight="1" x14ac:dyDescent="0.25">
      <c r="A82" s="84" t="s">
        <v>102</v>
      </c>
      <c r="B82" s="9" t="s">
        <v>103</v>
      </c>
      <c r="C82" s="76" t="s">
        <v>432</v>
      </c>
      <c r="D82" s="76" t="s">
        <v>470</v>
      </c>
      <c r="E82" s="76" t="s">
        <v>476</v>
      </c>
      <c r="F82" s="76" t="s">
        <v>479</v>
      </c>
      <c r="G82" s="76" t="s">
        <v>23</v>
      </c>
      <c r="H82" s="76" t="s">
        <v>61</v>
      </c>
      <c r="I82" s="76" t="s">
        <v>25</v>
      </c>
      <c r="J82" s="76" t="s">
        <v>480</v>
      </c>
      <c r="K82" s="76"/>
      <c r="L82" s="76">
        <v>42</v>
      </c>
      <c r="M82" s="76">
        <v>50</v>
      </c>
      <c r="N82" s="75">
        <v>45</v>
      </c>
      <c r="O82" s="75">
        <v>40</v>
      </c>
      <c r="P82" s="88" t="s">
        <v>1279</v>
      </c>
    </row>
    <row r="83" spans="1:16" ht="42" customHeight="1" x14ac:dyDescent="0.25">
      <c r="A83" s="84" t="s">
        <v>102</v>
      </c>
      <c r="B83" s="9" t="s">
        <v>103</v>
      </c>
      <c r="C83" s="76" t="s">
        <v>432</v>
      </c>
      <c r="D83" s="76" t="s">
        <v>470</v>
      </c>
      <c r="E83" s="76" t="s">
        <v>481</v>
      </c>
      <c r="F83" s="76" t="s">
        <v>1280</v>
      </c>
      <c r="G83" s="76" t="s">
        <v>23</v>
      </c>
      <c r="H83" s="76" t="s">
        <v>61</v>
      </c>
      <c r="I83" s="76" t="s">
        <v>25</v>
      </c>
      <c r="J83" s="76" t="s">
        <v>483</v>
      </c>
      <c r="K83" s="76"/>
      <c r="L83" s="76">
        <v>96</v>
      </c>
      <c r="M83" s="76">
        <v>150</v>
      </c>
      <c r="N83" s="75">
        <v>115</v>
      </c>
      <c r="O83" s="75">
        <v>42</v>
      </c>
      <c r="P83" s="88" t="s">
        <v>1281</v>
      </c>
    </row>
    <row r="84" spans="1:16" s="11" customFormat="1" ht="19.5" customHeight="1" x14ac:dyDescent="0.25">
      <c r="A84" s="84" t="s">
        <v>102</v>
      </c>
      <c r="B84" s="9" t="s">
        <v>103</v>
      </c>
      <c r="C84" s="76" t="s">
        <v>432</v>
      </c>
      <c r="D84" s="76" t="s">
        <v>470</v>
      </c>
      <c r="E84" s="76" t="s">
        <v>481</v>
      </c>
      <c r="F84" s="76" t="s">
        <v>484</v>
      </c>
      <c r="G84" s="76" t="s">
        <v>23</v>
      </c>
      <c r="H84" s="76" t="s">
        <v>28</v>
      </c>
      <c r="I84" s="76" t="s">
        <v>25</v>
      </c>
      <c r="J84" s="76" t="s">
        <v>485</v>
      </c>
      <c r="K84" s="76"/>
      <c r="L84" s="76">
        <v>0</v>
      </c>
      <c r="M84" s="76">
        <v>16</v>
      </c>
      <c r="N84" s="75">
        <v>4</v>
      </c>
      <c r="O84" s="75">
        <v>1</v>
      </c>
      <c r="P84" s="88" t="s">
        <v>1282</v>
      </c>
    </row>
    <row r="85" spans="1:16" x14ac:dyDescent="0.25">
      <c r="A85" s="15" t="s">
        <v>473</v>
      </c>
      <c r="B85" s="15" t="s">
        <v>629</v>
      </c>
      <c r="C85" s="13" t="s">
        <v>432</v>
      </c>
      <c r="D85" s="13" t="s">
        <v>470</v>
      </c>
      <c r="E85" s="13" t="s">
        <v>474</v>
      </c>
      <c r="F85" s="13" t="s">
        <v>475</v>
      </c>
      <c r="G85" s="13" t="s">
        <v>23</v>
      </c>
      <c r="H85" s="13" t="s">
        <v>28</v>
      </c>
      <c r="I85" s="13" t="s">
        <v>25</v>
      </c>
      <c r="J85" s="13" t="s">
        <v>475</v>
      </c>
      <c r="K85" s="13"/>
      <c r="L85" s="13">
        <v>0</v>
      </c>
      <c r="M85" s="13">
        <v>20</v>
      </c>
      <c r="N85" s="13">
        <v>5</v>
      </c>
      <c r="O85" s="10">
        <v>9</v>
      </c>
      <c r="P85" s="14" t="s">
        <v>1283</v>
      </c>
    </row>
    <row r="86" spans="1:16" x14ac:dyDescent="0.25">
      <c r="A86" s="15" t="s">
        <v>473</v>
      </c>
      <c r="B86" s="15" t="s">
        <v>629</v>
      </c>
      <c r="C86" s="13" t="s">
        <v>432</v>
      </c>
      <c r="D86" s="13" t="s">
        <v>503</v>
      </c>
      <c r="E86" s="13" t="s">
        <v>504</v>
      </c>
      <c r="F86" s="13" t="s">
        <v>631</v>
      </c>
      <c r="G86" s="13" t="s">
        <v>23</v>
      </c>
      <c r="H86" s="13" t="s">
        <v>95</v>
      </c>
      <c r="I86" s="13" t="s">
        <v>25</v>
      </c>
      <c r="J86" s="13" t="s">
        <v>506</v>
      </c>
      <c r="K86" s="13"/>
      <c r="L86" s="13">
        <v>6</v>
      </c>
      <c r="M86" s="13">
        <v>7</v>
      </c>
      <c r="N86" s="13">
        <v>7</v>
      </c>
      <c r="O86" s="10">
        <v>1</v>
      </c>
      <c r="P86" s="14" t="s">
        <v>1284</v>
      </c>
    </row>
    <row r="87" spans="1:16" x14ac:dyDescent="0.25">
      <c r="A87" s="15" t="s">
        <v>473</v>
      </c>
      <c r="B87" s="15" t="s">
        <v>629</v>
      </c>
      <c r="C87" s="13" t="s">
        <v>432</v>
      </c>
      <c r="D87" s="13" t="s">
        <v>503</v>
      </c>
      <c r="E87" s="13" t="s">
        <v>504</v>
      </c>
      <c r="F87" s="13" t="s">
        <v>633</v>
      </c>
      <c r="G87" s="13" t="s">
        <v>60</v>
      </c>
      <c r="H87" s="13" t="s">
        <v>24</v>
      </c>
      <c r="I87" s="13" t="s">
        <v>25</v>
      </c>
      <c r="J87" s="13" t="s">
        <v>507</v>
      </c>
      <c r="K87" s="13" t="s">
        <v>508</v>
      </c>
      <c r="L87" s="13">
        <v>0</v>
      </c>
      <c r="M87" s="20">
        <v>0.65</v>
      </c>
      <c r="N87" s="20">
        <v>0.65</v>
      </c>
      <c r="O87" s="14" t="s">
        <v>1285</v>
      </c>
      <c r="P87" s="14" t="s">
        <v>1286</v>
      </c>
    </row>
    <row r="88" spans="1:16" x14ac:dyDescent="0.25">
      <c r="A88" s="15" t="s">
        <v>473</v>
      </c>
      <c r="B88" s="15" t="s">
        <v>629</v>
      </c>
      <c r="C88" s="13" t="s">
        <v>432</v>
      </c>
      <c r="D88" s="13" t="s">
        <v>503</v>
      </c>
      <c r="E88" s="13" t="s">
        <v>509</v>
      </c>
      <c r="F88" s="13" t="s">
        <v>635</v>
      </c>
      <c r="G88" s="13" t="s">
        <v>23</v>
      </c>
      <c r="H88" s="13" t="s">
        <v>95</v>
      </c>
      <c r="I88" s="13" t="s">
        <v>25</v>
      </c>
      <c r="J88" s="13" t="s">
        <v>511</v>
      </c>
      <c r="K88" s="13"/>
      <c r="L88" s="13">
        <v>6</v>
      </c>
      <c r="M88" s="13">
        <v>7</v>
      </c>
      <c r="N88" s="13">
        <v>7</v>
      </c>
      <c r="O88" s="10">
        <v>6</v>
      </c>
      <c r="P88" s="14" t="s">
        <v>1287</v>
      </c>
    </row>
    <row r="89" spans="1:16" x14ac:dyDescent="0.25">
      <c r="A89" s="15" t="s">
        <v>473</v>
      </c>
      <c r="B89" s="15" t="s">
        <v>629</v>
      </c>
      <c r="C89" s="13" t="s">
        <v>432</v>
      </c>
      <c r="D89" s="13" t="s">
        <v>503</v>
      </c>
      <c r="E89" s="13" t="s">
        <v>512</v>
      </c>
      <c r="F89" s="13" t="s">
        <v>637</v>
      </c>
      <c r="G89" s="13" t="s">
        <v>23</v>
      </c>
      <c r="H89" s="13" t="s">
        <v>28</v>
      </c>
      <c r="I89" s="13" t="s">
        <v>25</v>
      </c>
      <c r="J89" s="13" t="s">
        <v>513</v>
      </c>
      <c r="K89" s="13"/>
      <c r="L89" s="13">
        <v>4</v>
      </c>
      <c r="M89" s="13">
        <v>4</v>
      </c>
      <c r="N89" s="13">
        <v>1</v>
      </c>
      <c r="O89" s="10">
        <v>0</v>
      </c>
      <c r="P89" s="106" t="s">
        <v>1288</v>
      </c>
    </row>
    <row r="90" spans="1:16" x14ac:dyDescent="0.25">
      <c r="A90" s="15" t="s">
        <v>473</v>
      </c>
      <c r="B90" s="15" t="s">
        <v>629</v>
      </c>
      <c r="C90" s="13" t="s">
        <v>432</v>
      </c>
      <c r="D90" s="13" t="s">
        <v>503</v>
      </c>
      <c r="E90" s="13" t="s">
        <v>514</v>
      </c>
      <c r="F90" s="13" t="s">
        <v>515</v>
      </c>
      <c r="G90" s="13" t="s">
        <v>23</v>
      </c>
      <c r="H90" s="13" t="s">
        <v>28</v>
      </c>
      <c r="I90" s="13" t="s">
        <v>25</v>
      </c>
      <c r="J90" s="13" t="s">
        <v>516</v>
      </c>
      <c r="K90" s="13"/>
      <c r="L90" s="13">
        <v>0</v>
      </c>
      <c r="M90" s="13">
        <v>20</v>
      </c>
      <c r="N90" s="13">
        <v>5</v>
      </c>
      <c r="O90" s="12">
        <v>10</v>
      </c>
      <c r="P90" s="106" t="s">
        <v>1289</v>
      </c>
    </row>
    <row r="91" spans="1:16" x14ac:dyDescent="0.25">
      <c r="A91" s="15" t="s">
        <v>473</v>
      </c>
      <c r="B91" s="15" t="s">
        <v>629</v>
      </c>
      <c r="C91" s="13" t="s">
        <v>432</v>
      </c>
      <c r="D91" s="13" t="s">
        <v>503</v>
      </c>
      <c r="E91" s="13" t="s">
        <v>517</v>
      </c>
      <c r="F91" s="13" t="s">
        <v>640</v>
      </c>
      <c r="G91" s="13" t="s">
        <v>23</v>
      </c>
      <c r="H91" s="13" t="s">
        <v>24</v>
      </c>
      <c r="I91" s="13" t="s">
        <v>25</v>
      </c>
      <c r="J91" s="13" t="s">
        <v>641</v>
      </c>
      <c r="K91" s="13"/>
      <c r="L91" s="13">
        <v>6</v>
      </c>
      <c r="M91" s="13">
        <v>6</v>
      </c>
      <c r="N91" s="13">
        <v>6</v>
      </c>
      <c r="O91" s="12">
        <v>0</v>
      </c>
      <c r="P91" s="106" t="s">
        <v>642</v>
      </c>
    </row>
    <row r="92" spans="1:16" x14ac:dyDescent="0.25">
      <c r="A92" s="15" t="s">
        <v>473</v>
      </c>
      <c r="B92" s="15" t="s">
        <v>629</v>
      </c>
      <c r="C92" s="13" t="s">
        <v>432</v>
      </c>
      <c r="D92" s="13" t="s">
        <v>503</v>
      </c>
      <c r="E92" s="13" t="s">
        <v>519</v>
      </c>
      <c r="F92" s="13" t="s">
        <v>848</v>
      </c>
      <c r="G92" s="13" t="s">
        <v>23</v>
      </c>
      <c r="H92" s="13" t="s">
        <v>28</v>
      </c>
      <c r="I92" s="13" t="s">
        <v>25</v>
      </c>
      <c r="J92" s="13" t="s">
        <v>520</v>
      </c>
      <c r="K92" s="13"/>
      <c r="L92" s="13">
        <v>0</v>
      </c>
      <c r="M92" s="13">
        <v>20</v>
      </c>
      <c r="N92" s="13">
        <v>5</v>
      </c>
      <c r="O92" s="12">
        <v>0</v>
      </c>
      <c r="P92" s="106" t="s">
        <v>644</v>
      </c>
    </row>
    <row r="93" spans="1:16" x14ac:dyDescent="0.25">
      <c r="A93" s="15" t="s">
        <v>473</v>
      </c>
      <c r="B93" s="15" t="s">
        <v>629</v>
      </c>
      <c r="C93" s="13" t="s">
        <v>432</v>
      </c>
      <c r="D93" s="13" t="s">
        <v>503</v>
      </c>
      <c r="E93" s="13" t="s">
        <v>521</v>
      </c>
      <c r="F93" s="13" t="s">
        <v>645</v>
      </c>
      <c r="G93" s="13" t="s">
        <v>23</v>
      </c>
      <c r="H93" s="13" t="s">
        <v>28</v>
      </c>
      <c r="I93" s="13" t="s">
        <v>25</v>
      </c>
      <c r="J93" s="13" t="s">
        <v>522</v>
      </c>
      <c r="K93" s="13"/>
      <c r="L93" s="13">
        <v>3</v>
      </c>
      <c r="M93" s="13">
        <v>12</v>
      </c>
      <c r="N93" s="13">
        <v>3</v>
      </c>
      <c r="O93" s="12">
        <v>0</v>
      </c>
      <c r="P93" s="106" t="s">
        <v>1290</v>
      </c>
    </row>
    <row r="94" spans="1:16" x14ac:dyDescent="0.25">
      <c r="A94" s="15" t="s">
        <v>473</v>
      </c>
      <c r="B94" s="15" t="s">
        <v>629</v>
      </c>
      <c r="C94" s="13" t="s">
        <v>432</v>
      </c>
      <c r="D94" s="13" t="s">
        <v>503</v>
      </c>
      <c r="E94" s="13" t="s">
        <v>523</v>
      </c>
      <c r="F94" s="13" t="s">
        <v>524</v>
      </c>
      <c r="G94" s="13" t="s">
        <v>60</v>
      </c>
      <c r="H94" s="13" t="s">
        <v>24</v>
      </c>
      <c r="I94" s="13" t="s">
        <v>25</v>
      </c>
      <c r="J94" s="13" t="s">
        <v>1291</v>
      </c>
      <c r="K94" s="13" t="s">
        <v>526</v>
      </c>
      <c r="L94" s="13">
        <v>0</v>
      </c>
      <c r="M94" s="16">
        <v>1</v>
      </c>
      <c r="N94" s="16">
        <v>1</v>
      </c>
      <c r="O94" s="14">
        <v>0</v>
      </c>
      <c r="P94" s="14" t="s">
        <v>1292</v>
      </c>
    </row>
    <row r="95" spans="1:16" x14ac:dyDescent="0.25">
      <c r="A95" s="15" t="s">
        <v>473</v>
      </c>
      <c r="B95" s="15" t="s">
        <v>629</v>
      </c>
      <c r="C95" s="13" t="s">
        <v>432</v>
      </c>
      <c r="D95" s="13" t="s">
        <v>503</v>
      </c>
      <c r="E95" s="13" t="s">
        <v>527</v>
      </c>
      <c r="F95" s="13" t="s">
        <v>528</v>
      </c>
      <c r="G95" s="13" t="s">
        <v>23</v>
      </c>
      <c r="H95" s="13" t="s">
        <v>24</v>
      </c>
      <c r="I95" s="13" t="s">
        <v>25</v>
      </c>
      <c r="J95" s="13" t="s">
        <v>529</v>
      </c>
      <c r="K95" s="13"/>
      <c r="L95" s="13">
        <v>0</v>
      </c>
      <c r="M95" s="13">
        <v>1</v>
      </c>
      <c r="N95" s="13">
        <v>1</v>
      </c>
      <c r="O95" s="12">
        <v>0</v>
      </c>
      <c r="P95" s="106" t="s">
        <v>647</v>
      </c>
    </row>
    <row r="96" spans="1:16" x14ac:dyDescent="0.25">
      <c r="A96" s="15" t="s">
        <v>473</v>
      </c>
      <c r="B96" s="15" t="s">
        <v>629</v>
      </c>
      <c r="C96" s="13" t="s">
        <v>432</v>
      </c>
      <c r="D96" s="13" t="s">
        <v>503</v>
      </c>
      <c r="E96" s="13" t="s">
        <v>530</v>
      </c>
      <c r="F96" s="13" t="s">
        <v>531</v>
      </c>
      <c r="G96" s="13" t="s">
        <v>23</v>
      </c>
      <c r="H96" s="13" t="s">
        <v>28</v>
      </c>
      <c r="I96" s="13" t="s">
        <v>25</v>
      </c>
      <c r="J96" s="13" t="s">
        <v>532</v>
      </c>
      <c r="K96" s="13"/>
      <c r="L96" s="13">
        <v>0</v>
      </c>
      <c r="M96" s="13">
        <v>20</v>
      </c>
      <c r="N96" s="13">
        <v>5</v>
      </c>
      <c r="O96" s="12">
        <v>3</v>
      </c>
      <c r="P96" s="106" t="s">
        <v>1293</v>
      </c>
    </row>
    <row r="97" spans="1:16" x14ac:dyDescent="0.25">
      <c r="A97" s="15" t="s">
        <v>473</v>
      </c>
      <c r="B97" s="15" t="s">
        <v>629</v>
      </c>
      <c r="C97" s="13" t="s">
        <v>432</v>
      </c>
      <c r="D97" s="13" t="s">
        <v>503</v>
      </c>
      <c r="E97" s="13" t="s">
        <v>533</v>
      </c>
      <c r="F97" s="13" t="s">
        <v>534</v>
      </c>
      <c r="G97" s="13" t="s">
        <v>23</v>
      </c>
      <c r="H97" s="13" t="s">
        <v>28</v>
      </c>
      <c r="I97" s="13" t="s">
        <v>25</v>
      </c>
      <c r="J97" s="13" t="s">
        <v>534</v>
      </c>
      <c r="K97" s="13"/>
      <c r="L97" s="13">
        <v>0</v>
      </c>
      <c r="M97" s="13">
        <v>4</v>
      </c>
      <c r="N97" s="13">
        <v>1</v>
      </c>
      <c r="O97" s="12">
        <v>1</v>
      </c>
      <c r="P97" s="106" t="s">
        <v>1294</v>
      </c>
    </row>
    <row r="98" spans="1:16" x14ac:dyDescent="0.25">
      <c r="A98" s="15" t="s">
        <v>473</v>
      </c>
      <c r="B98" s="15" t="s">
        <v>629</v>
      </c>
      <c r="C98" s="13" t="s">
        <v>432</v>
      </c>
      <c r="D98" s="13" t="s">
        <v>559</v>
      </c>
      <c r="E98" s="13" t="s">
        <v>560</v>
      </c>
      <c r="F98" s="13" t="s">
        <v>650</v>
      </c>
      <c r="G98" s="13" t="s">
        <v>60</v>
      </c>
      <c r="H98" s="13" t="s">
        <v>24</v>
      </c>
      <c r="I98" s="13" t="s">
        <v>25</v>
      </c>
      <c r="J98" s="13" t="s">
        <v>651</v>
      </c>
      <c r="K98" s="13" t="s">
        <v>652</v>
      </c>
      <c r="L98" s="13">
        <v>0</v>
      </c>
      <c r="M98" s="20">
        <v>0.8</v>
      </c>
      <c r="N98" s="20">
        <v>0.8</v>
      </c>
      <c r="O98" s="21">
        <v>0.06</v>
      </c>
      <c r="P98" s="14" t="s">
        <v>653</v>
      </c>
    </row>
    <row r="99" spans="1:16" x14ac:dyDescent="0.25">
      <c r="A99" s="15" t="s">
        <v>473</v>
      </c>
      <c r="B99" s="15" t="s">
        <v>629</v>
      </c>
      <c r="C99" s="13" t="s">
        <v>432</v>
      </c>
      <c r="D99" s="13" t="s">
        <v>559</v>
      </c>
      <c r="E99" s="13" t="s">
        <v>563</v>
      </c>
      <c r="F99" s="13" t="s">
        <v>849</v>
      </c>
      <c r="G99" s="13" t="s">
        <v>23</v>
      </c>
      <c r="H99" s="13" t="s">
        <v>28</v>
      </c>
      <c r="I99" s="13" t="s">
        <v>25</v>
      </c>
      <c r="J99" s="13" t="s">
        <v>511</v>
      </c>
      <c r="K99" s="13"/>
      <c r="L99" s="13">
        <v>0</v>
      </c>
      <c r="M99" s="13">
        <v>20</v>
      </c>
      <c r="N99" s="13">
        <v>5</v>
      </c>
      <c r="O99" s="10">
        <v>3</v>
      </c>
      <c r="P99" s="14" t="s">
        <v>1295</v>
      </c>
    </row>
    <row r="100" spans="1:16" x14ac:dyDescent="0.25">
      <c r="A100" s="15" t="s">
        <v>473</v>
      </c>
      <c r="B100" s="15" t="s">
        <v>629</v>
      </c>
      <c r="C100" s="13" t="s">
        <v>432</v>
      </c>
      <c r="D100" s="13" t="s">
        <v>559</v>
      </c>
      <c r="E100" s="13" t="s">
        <v>569</v>
      </c>
      <c r="F100" s="13" t="s">
        <v>570</v>
      </c>
      <c r="G100" s="13" t="s">
        <v>60</v>
      </c>
      <c r="H100" s="13" t="s">
        <v>24</v>
      </c>
      <c r="I100" s="13" t="s">
        <v>25</v>
      </c>
      <c r="J100" s="13" t="s">
        <v>571</v>
      </c>
      <c r="K100" s="13" t="s">
        <v>572</v>
      </c>
      <c r="L100" s="13">
        <v>0</v>
      </c>
      <c r="M100" s="13">
        <v>1</v>
      </c>
      <c r="N100" s="13">
        <v>1</v>
      </c>
      <c r="O100" s="10">
        <v>1</v>
      </c>
      <c r="P100" s="14" t="s">
        <v>1296</v>
      </c>
    </row>
    <row r="101" spans="1:16" x14ac:dyDescent="0.25">
      <c r="A101" s="15" t="s">
        <v>473</v>
      </c>
      <c r="B101" s="15" t="s">
        <v>629</v>
      </c>
      <c r="C101" s="13" t="s">
        <v>432</v>
      </c>
      <c r="D101" s="13" t="s">
        <v>559</v>
      </c>
      <c r="E101" s="13" t="s">
        <v>569</v>
      </c>
      <c r="F101" s="13" t="s">
        <v>573</v>
      </c>
      <c r="G101" s="13" t="s">
        <v>60</v>
      </c>
      <c r="H101" s="13" t="s">
        <v>24</v>
      </c>
      <c r="I101" s="13" t="s">
        <v>25</v>
      </c>
      <c r="J101" s="13" t="s">
        <v>1297</v>
      </c>
      <c r="K101" s="13" t="s">
        <v>575</v>
      </c>
      <c r="L101" s="13">
        <v>0</v>
      </c>
      <c r="M101" s="16">
        <v>1</v>
      </c>
      <c r="N101" s="16">
        <v>1</v>
      </c>
      <c r="O101" s="21">
        <v>1</v>
      </c>
      <c r="P101" s="14" t="s">
        <v>1298</v>
      </c>
    </row>
    <row r="102" spans="1:16" x14ac:dyDescent="0.25">
      <c r="A102" s="15" t="s">
        <v>473</v>
      </c>
      <c r="B102" s="15" t="s">
        <v>629</v>
      </c>
      <c r="C102" s="13" t="s">
        <v>432</v>
      </c>
      <c r="D102" s="13" t="s">
        <v>559</v>
      </c>
      <c r="E102" s="13" t="s">
        <v>576</v>
      </c>
      <c r="F102" s="13" t="s">
        <v>658</v>
      </c>
      <c r="G102" s="13" t="s">
        <v>60</v>
      </c>
      <c r="H102" s="13" t="s">
        <v>24</v>
      </c>
      <c r="I102" s="13" t="s">
        <v>25</v>
      </c>
      <c r="J102" s="13" t="s">
        <v>651</v>
      </c>
      <c r="K102" s="13" t="s">
        <v>652</v>
      </c>
      <c r="L102" s="13">
        <v>0</v>
      </c>
      <c r="M102" s="16">
        <v>0.8</v>
      </c>
      <c r="N102" s="16">
        <v>0.8</v>
      </c>
      <c r="O102" s="23">
        <v>0.05</v>
      </c>
      <c r="P102" s="14" t="s">
        <v>1299</v>
      </c>
    </row>
    <row r="103" spans="1:16" x14ac:dyDescent="0.25">
      <c r="A103" s="15" t="s">
        <v>473</v>
      </c>
      <c r="B103" s="15" t="s">
        <v>629</v>
      </c>
      <c r="C103" s="13" t="s">
        <v>432</v>
      </c>
      <c r="D103" s="13" t="s">
        <v>559</v>
      </c>
      <c r="E103" s="13" t="s">
        <v>577</v>
      </c>
      <c r="F103" s="13" t="s">
        <v>659</v>
      </c>
      <c r="G103" s="13" t="s">
        <v>60</v>
      </c>
      <c r="H103" s="13" t="s">
        <v>24</v>
      </c>
      <c r="I103" s="13" t="s">
        <v>25</v>
      </c>
      <c r="J103" s="13" t="s">
        <v>578</v>
      </c>
      <c r="K103" s="13" t="s">
        <v>579</v>
      </c>
      <c r="L103" s="16">
        <v>1</v>
      </c>
      <c r="M103" s="16">
        <v>1</v>
      </c>
      <c r="N103" s="16">
        <v>1</v>
      </c>
      <c r="O103" s="21">
        <v>1</v>
      </c>
      <c r="P103" s="14" t="s">
        <v>660</v>
      </c>
    </row>
    <row r="104" spans="1:16" x14ac:dyDescent="0.25">
      <c r="A104" s="15" t="s">
        <v>473</v>
      </c>
      <c r="B104" s="15" t="s">
        <v>629</v>
      </c>
      <c r="C104" s="13" t="s">
        <v>432</v>
      </c>
      <c r="D104" s="13" t="s">
        <v>559</v>
      </c>
      <c r="E104" s="13" t="s">
        <v>577</v>
      </c>
      <c r="F104" s="13" t="s">
        <v>661</v>
      </c>
      <c r="G104" s="13" t="s">
        <v>23</v>
      </c>
      <c r="H104" s="13" t="s">
        <v>28</v>
      </c>
      <c r="I104" s="13" t="s">
        <v>25</v>
      </c>
      <c r="J104" s="13" t="s">
        <v>580</v>
      </c>
      <c r="K104" s="13"/>
      <c r="L104" s="13">
        <v>0</v>
      </c>
      <c r="M104" s="13">
        <v>20</v>
      </c>
      <c r="N104" s="13">
        <v>5</v>
      </c>
      <c r="O104" s="14"/>
      <c r="P104" s="14" t="s">
        <v>1300</v>
      </c>
    </row>
    <row r="105" spans="1:16" x14ac:dyDescent="0.25">
      <c r="A105" s="9" t="s">
        <v>65</v>
      </c>
      <c r="B105" s="9" t="s">
        <v>66</v>
      </c>
      <c r="C105" s="7" t="s">
        <v>19</v>
      </c>
      <c r="D105" s="7" t="s">
        <v>150</v>
      </c>
      <c r="E105" s="7" t="s">
        <v>162</v>
      </c>
      <c r="F105" s="7" t="s">
        <v>163</v>
      </c>
      <c r="G105" s="7" t="s">
        <v>23</v>
      </c>
      <c r="H105" s="7" t="s">
        <v>28</v>
      </c>
      <c r="I105" s="7" t="s">
        <v>25</v>
      </c>
      <c r="J105" s="7" t="s">
        <v>164</v>
      </c>
      <c r="K105" s="7"/>
      <c r="L105" s="7">
        <v>0</v>
      </c>
      <c r="M105" s="7">
        <v>500</v>
      </c>
      <c r="N105" s="7">
        <v>150</v>
      </c>
      <c r="O105" s="75">
        <v>56</v>
      </c>
      <c r="P105" s="34" t="s">
        <v>1301</v>
      </c>
    </row>
    <row r="106" spans="1:16" x14ac:dyDescent="0.25">
      <c r="A106" s="9" t="s">
        <v>65</v>
      </c>
      <c r="B106" s="9" t="s">
        <v>66</v>
      </c>
      <c r="C106" s="7" t="s">
        <v>19</v>
      </c>
      <c r="D106" s="7" t="s">
        <v>150</v>
      </c>
      <c r="E106" s="7" t="s">
        <v>165</v>
      </c>
      <c r="F106" s="7" t="s">
        <v>166</v>
      </c>
      <c r="G106" s="7" t="s">
        <v>23</v>
      </c>
      <c r="H106" s="7" t="s">
        <v>28</v>
      </c>
      <c r="I106" s="7" t="s">
        <v>25</v>
      </c>
      <c r="J106" s="7" t="s">
        <v>167</v>
      </c>
      <c r="K106" s="7"/>
      <c r="L106" s="7">
        <v>0</v>
      </c>
      <c r="M106" s="7">
        <v>2</v>
      </c>
      <c r="N106" s="7">
        <v>0</v>
      </c>
      <c r="O106" s="99">
        <v>1</v>
      </c>
      <c r="P106" s="158" t="s">
        <v>1302</v>
      </c>
    </row>
    <row r="107" spans="1:16" x14ac:dyDescent="0.25">
      <c r="A107" s="9" t="s">
        <v>65</v>
      </c>
      <c r="B107" s="9" t="s">
        <v>66</v>
      </c>
      <c r="C107" s="13" t="s">
        <v>19</v>
      </c>
      <c r="D107" s="13" t="s">
        <v>150</v>
      </c>
      <c r="E107" s="13" t="s">
        <v>171</v>
      </c>
      <c r="F107" s="13" t="s">
        <v>1352</v>
      </c>
      <c r="G107" s="13" t="s">
        <v>23</v>
      </c>
      <c r="H107" s="13" t="s">
        <v>24</v>
      </c>
      <c r="I107" s="13" t="s">
        <v>25</v>
      </c>
      <c r="J107" s="13" t="s">
        <v>172</v>
      </c>
      <c r="K107" s="13"/>
      <c r="L107" s="13">
        <v>0</v>
      </c>
      <c r="M107" s="13">
        <v>1</v>
      </c>
      <c r="N107" s="13">
        <v>1</v>
      </c>
      <c r="O107" s="75">
        <v>1</v>
      </c>
      <c r="P107" s="34" t="s">
        <v>893</v>
      </c>
    </row>
    <row r="108" spans="1:16" x14ac:dyDescent="0.25">
      <c r="A108" s="9" t="s">
        <v>65</v>
      </c>
      <c r="B108" s="9" t="s">
        <v>66</v>
      </c>
      <c r="C108" s="7" t="s">
        <v>19</v>
      </c>
      <c r="D108" s="7" t="s">
        <v>173</v>
      </c>
      <c r="E108" s="7" t="s">
        <v>214</v>
      </c>
      <c r="F108" s="7" t="s">
        <v>869</v>
      </c>
      <c r="G108" s="7" t="s">
        <v>140</v>
      </c>
      <c r="H108" s="7" t="s">
        <v>28</v>
      </c>
      <c r="I108" s="7" t="s">
        <v>25</v>
      </c>
      <c r="J108" s="7" t="s">
        <v>216</v>
      </c>
      <c r="K108" s="7"/>
      <c r="L108" s="7">
        <v>0</v>
      </c>
      <c r="M108" s="7">
        <v>5</v>
      </c>
      <c r="N108" s="7">
        <v>1</v>
      </c>
      <c r="O108" s="75">
        <v>2</v>
      </c>
      <c r="P108" s="34" t="s">
        <v>1303</v>
      </c>
    </row>
    <row r="109" spans="1:16" x14ac:dyDescent="0.25">
      <c r="A109" s="9" t="s">
        <v>65</v>
      </c>
      <c r="B109" s="9" t="s">
        <v>66</v>
      </c>
      <c r="C109" s="7" t="s">
        <v>19</v>
      </c>
      <c r="D109" s="7" t="s">
        <v>218</v>
      </c>
      <c r="E109" s="7" t="s">
        <v>223</v>
      </c>
      <c r="F109" s="7" t="s">
        <v>224</v>
      </c>
      <c r="G109" s="7" t="s">
        <v>140</v>
      </c>
      <c r="H109" s="7" t="s">
        <v>28</v>
      </c>
      <c r="I109" s="7" t="s">
        <v>25</v>
      </c>
      <c r="J109" s="7" t="s">
        <v>225</v>
      </c>
      <c r="K109" s="7"/>
      <c r="L109" s="7">
        <v>0</v>
      </c>
      <c r="M109" s="7">
        <v>12</v>
      </c>
      <c r="N109" s="7">
        <v>3</v>
      </c>
      <c r="O109" s="75">
        <v>1</v>
      </c>
      <c r="P109" s="159" t="s">
        <v>1304</v>
      </c>
    </row>
    <row r="110" spans="1:16" x14ac:dyDescent="0.25">
      <c r="A110" s="9" t="s">
        <v>65</v>
      </c>
      <c r="B110" s="9" t="s">
        <v>66</v>
      </c>
      <c r="C110" s="7" t="s">
        <v>19</v>
      </c>
      <c r="D110" s="7" t="s">
        <v>241</v>
      </c>
      <c r="E110" s="7" t="s">
        <v>259</v>
      </c>
      <c r="F110" s="7" t="s">
        <v>260</v>
      </c>
      <c r="G110" s="7" t="s">
        <v>23</v>
      </c>
      <c r="H110" s="7" t="s">
        <v>28</v>
      </c>
      <c r="I110" s="7" t="s">
        <v>25</v>
      </c>
      <c r="J110" s="7" t="s">
        <v>261</v>
      </c>
      <c r="K110" s="7"/>
      <c r="L110" s="7">
        <v>0</v>
      </c>
      <c r="M110" s="7">
        <v>2</v>
      </c>
      <c r="N110" s="7">
        <v>0</v>
      </c>
      <c r="O110" s="75">
        <v>0</v>
      </c>
      <c r="P110" s="34" t="s">
        <v>896</v>
      </c>
    </row>
    <row r="111" spans="1:16" x14ac:dyDescent="0.25">
      <c r="A111" s="9" t="s">
        <v>65</v>
      </c>
      <c r="B111" s="9" t="s">
        <v>66</v>
      </c>
      <c r="C111" s="7" t="s">
        <v>19</v>
      </c>
      <c r="D111" s="7" t="s">
        <v>241</v>
      </c>
      <c r="E111" s="7" t="s">
        <v>262</v>
      </c>
      <c r="F111" s="7" t="s">
        <v>263</v>
      </c>
      <c r="G111" s="7" t="s">
        <v>140</v>
      </c>
      <c r="H111" s="7" t="s">
        <v>28</v>
      </c>
      <c r="I111" s="7" t="s">
        <v>25</v>
      </c>
      <c r="J111" s="7" t="s">
        <v>264</v>
      </c>
      <c r="K111" s="7"/>
      <c r="L111" s="7">
        <v>0</v>
      </c>
      <c r="M111" s="7">
        <v>2</v>
      </c>
      <c r="N111" s="7">
        <v>0</v>
      </c>
      <c r="O111" s="75">
        <v>0</v>
      </c>
      <c r="P111" s="34" t="s">
        <v>896</v>
      </c>
    </row>
    <row r="112" spans="1:16" x14ac:dyDescent="0.25">
      <c r="A112" s="9" t="s">
        <v>65</v>
      </c>
      <c r="B112" s="9" t="s">
        <v>66</v>
      </c>
      <c r="C112" s="13" t="s">
        <v>19</v>
      </c>
      <c r="D112" s="7" t="s">
        <v>267</v>
      </c>
      <c r="E112" s="7" t="s">
        <v>268</v>
      </c>
      <c r="F112" s="7" t="s">
        <v>271</v>
      </c>
      <c r="G112" s="7" t="s">
        <v>23</v>
      </c>
      <c r="H112" s="7" t="s">
        <v>272</v>
      </c>
      <c r="I112" s="7" t="s">
        <v>25</v>
      </c>
      <c r="J112" s="7" t="s">
        <v>273</v>
      </c>
      <c r="K112" s="7"/>
      <c r="L112" s="7">
        <v>0</v>
      </c>
      <c r="M112" s="7">
        <v>8</v>
      </c>
      <c r="N112" s="7">
        <v>2</v>
      </c>
      <c r="O112" s="99">
        <v>0</v>
      </c>
      <c r="P112" s="100" t="s">
        <v>898</v>
      </c>
    </row>
    <row r="113" spans="1:16" x14ac:dyDescent="0.25">
      <c r="A113" s="9" t="s">
        <v>65</v>
      </c>
      <c r="B113" s="9" t="s">
        <v>66</v>
      </c>
      <c r="C113" s="13" t="s">
        <v>19</v>
      </c>
      <c r="D113" s="7" t="s">
        <v>267</v>
      </c>
      <c r="E113" s="7" t="s">
        <v>277</v>
      </c>
      <c r="F113" s="7" t="s">
        <v>285</v>
      </c>
      <c r="G113" s="7" t="s">
        <v>140</v>
      </c>
      <c r="H113" s="7" t="s">
        <v>28</v>
      </c>
      <c r="I113" s="7" t="s">
        <v>25</v>
      </c>
      <c r="J113" s="7" t="s">
        <v>286</v>
      </c>
      <c r="K113" s="7"/>
      <c r="L113" s="7">
        <v>0</v>
      </c>
      <c r="M113" s="7">
        <v>12</v>
      </c>
      <c r="N113" s="7">
        <v>3</v>
      </c>
      <c r="O113" s="99">
        <v>3</v>
      </c>
      <c r="P113" s="100" t="s">
        <v>1305</v>
      </c>
    </row>
    <row r="114" spans="1:16" x14ac:dyDescent="0.25">
      <c r="A114" s="9" t="s">
        <v>65</v>
      </c>
      <c r="B114" s="9" t="s">
        <v>66</v>
      </c>
      <c r="C114" s="7" t="s">
        <v>432</v>
      </c>
      <c r="D114" s="7" t="s">
        <v>433</v>
      </c>
      <c r="E114" s="7" t="s">
        <v>461</v>
      </c>
      <c r="F114" s="7" t="s">
        <v>462</v>
      </c>
      <c r="G114" s="7" t="s">
        <v>60</v>
      </c>
      <c r="H114" s="7" t="s">
        <v>24</v>
      </c>
      <c r="I114" s="7" t="s">
        <v>25</v>
      </c>
      <c r="J114" s="7" t="s">
        <v>463</v>
      </c>
      <c r="K114" s="7" t="s">
        <v>464</v>
      </c>
      <c r="L114" s="7">
        <v>0</v>
      </c>
      <c r="M114" s="37">
        <v>0.7</v>
      </c>
      <c r="N114" s="37">
        <v>0.7</v>
      </c>
      <c r="O114" s="101">
        <v>0.5</v>
      </c>
      <c r="P114" s="100" t="s">
        <v>900</v>
      </c>
    </row>
    <row r="115" spans="1:16" x14ac:dyDescent="0.25">
      <c r="A115" s="9" t="s">
        <v>65</v>
      </c>
      <c r="B115" s="27" t="s">
        <v>66</v>
      </c>
      <c r="C115" s="7" t="s">
        <v>432</v>
      </c>
      <c r="D115" s="7" t="s">
        <v>535</v>
      </c>
      <c r="E115" s="7" t="s">
        <v>541</v>
      </c>
      <c r="F115" s="7" t="s">
        <v>542</v>
      </c>
      <c r="G115" s="7" t="s">
        <v>23</v>
      </c>
      <c r="H115" s="7" t="s">
        <v>28</v>
      </c>
      <c r="I115" s="7" t="s">
        <v>25</v>
      </c>
      <c r="J115" s="7" t="s">
        <v>543</v>
      </c>
      <c r="K115" s="7"/>
      <c r="L115" s="7">
        <v>4</v>
      </c>
      <c r="M115" s="7">
        <v>4</v>
      </c>
      <c r="N115" s="7">
        <v>1</v>
      </c>
      <c r="O115" s="75">
        <v>0</v>
      </c>
      <c r="P115" s="34" t="s">
        <v>901</v>
      </c>
    </row>
    <row r="116" spans="1:16" x14ac:dyDescent="0.25">
      <c r="A116" s="9" t="s">
        <v>65</v>
      </c>
      <c r="B116" s="27" t="s">
        <v>66</v>
      </c>
      <c r="C116" s="7" t="s">
        <v>432</v>
      </c>
      <c r="D116" s="7" t="s">
        <v>535</v>
      </c>
      <c r="E116" s="7" t="s">
        <v>547</v>
      </c>
      <c r="F116" s="7" t="s">
        <v>548</v>
      </c>
      <c r="G116" s="7" t="s">
        <v>549</v>
      </c>
      <c r="H116" s="7" t="s">
        <v>28</v>
      </c>
      <c r="I116" s="7" t="s">
        <v>25</v>
      </c>
      <c r="J116" s="7" t="s">
        <v>548</v>
      </c>
      <c r="K116" s="7"/>
      <c r="L116" s="7">
        <v>0</v>
      </c>
      <c r="M116" s="7">
        <v>800</v>
      </c>
      <c r="N116" s="7">
        <v>200</v>
      </c>
      <c r="O116" s="75">
        <v>60</v>
      </c>
      <c r="P116" s="34" t="s">
        <v>1306</v>
      </c>
    </row>
    <row r="117" spans="1:16" x14ac:dyDescent="0.25">
      <c r="A117" s="9" t="s">
        <v>65</v>
      </c>
      <c r="B117" s="27" t="s">
        <v>66</v>
      </c>
      <c r="C117" s="7" t="s">
        <v>432</v>
      </c>
      <c r="D117" s="7" t="s">
        <v>535</v>
      </c>
      <c r="E117" s="7" t="s">
        <v>551</v>
      </c>
      <c r="F117" s="7" t="s">
        <v>557</v>
      </c>
      <c r="G117" s="7" t="s">
        <v>140</v>
      </c>
      <c r="H117" s="7" t="s">
        <v>28</v>
      </c>
      <c r="I117" s="7" t="s">
        <v>25</v>
      </c>
      <c r="J117" s="7" t="s">
        <v>558</v>
      </c>
      <c r="K117" s="7"/>
      <c r="L117" s="7">
        <v>0</v>
      </c>
      <c r="M117" s="7">
        <v>200</v>
      </c>
      <c r="N117" s="7">
        <v>50</v>
      </c>
      <c r="O117" s="75">
        <v>50</v>
      </c>
      <c r="P117" s="102" t="s">
        <v>1307</v>
      </c>
    </row>
    <row r="118" spans="1:16" x14ac:dyDescent="0.25">
      <c r="A118" s="9" t="s">
        <v>716</v>
      </c>
      <c r="B118" s="9" t="s">
        <v>437</v>
      </c>
      <c r="C118" s="7" t="s">
        <v>432</v>
      </c>
      <c r="D118" s="7" t="s">
        <v>433</v>
      </c>
      <c r="E118" s="7" t="s">
        <v>438</v>
      </c>
      <c r="F118" s="7" t="s">
        <v>439</v>
      </c>
      <c r="G118" s="7" t="s">
        <v>23</v>
      </c>
      <c r="H118" s="7" t="s">
        <v>95</v>
      </c>
      <c r="I118" s="7" t="s">
        <v>25</v>
      </c>
      <c r="J118" s="7" t="s">
        <v>717</v>
      </c>
      <c r="K118" s="7"/>
      <c r="L118" s="7">
        <v>404</v>
      </c>
      <c r="M118" s="7">
        <v>484</v>
      </c>
      <c r="N118" s="7">
        <v>444</v>
      </c>
      <c r="O118" s="10">
        <v>600</v>
      </c>
      <c r="P118" s="7" t="s">
        <v>1308</v>
      </c>
    </row>
    <row r="119" spans="1:16" x14ac:dyDescent="0.25">
      <c r="A119" s="9" t="s">
        <v>716</v>
      </c>
      <c r="B119" s="9" t="s">
        <v>437</v>
      </c>
      <c r="C119" s="7" t="s">
        <v>432</v>
      </c>
      <c r="D119" s="7" t="s">
        <v>433</v>
      </c>
      <c r="E119" s="7" t="s">
        <v>438</v>
      </c>
      <c r="F119" s="7" t="s">
        <v>719</v>
      </c>
      <c r="G119" s="7" t="s">
        <v>23</v>
      </c>
      <c r="H119" s="7" t="s">
        <v>95</v>
      </c>
      <c r="I119" s="7" t="s">
        <v>25</v>
      </c>
      <c r="J119" s="7" t="s">
        <v>720</v>
      </c>
      <c r="K119" s="7"/>
      <c r="L119" s="7">
        <v>429</v>
      </c>
      <c r="M119" s="7">
        <v>589</v>
      </c>
      <c r="N119" s="7">
        <v>509</v>
      </c>
      <c r="O119" s="7">
        <v>511</v>
      </c>
      <c r="P119" s="7" t="s">
        <v>1309</v>
      </c>
    </row>
    <row r="120" spans="1:16" x14ac:dyDescent="0.25">
      <c r="A120" s="9" t="s">
        <v>716</v>
      </c>
      <c r="B120" s="9" t="s">
        <v>437</v>
      </c>
      <c r="C120" s="7" t="s">
        <v>432</v>
      </c>
      <c r="D120" s="7" t="s">
        <v>433</v>
      </c>
      <c r="E120" s="7" t="s">
        <v>438</v>
      </c>
      <c r="F120" s="7" t="s">
        <v>442</v>
      </c>
      <c r="G120" s="7" t="s">
        <v>60</v>
      </c>
      <c r="H120" s="7" t="s">
        <v>61</v>
      </c>
      <c r="I120" s="7" t="s">
        <v>25</v>
      </c>
      <c r="J120" s="7" t="s">
        <v>443</v>
      </c>
      <c r="K120" s="7" t="s">
        <v>1310</v>
      </c>
      <c r="L120" s="7">
        <v>0</v>
      </c>
      <c r="M120" s="37">
        <v>1</v>
      </c>
      <c r="N120" s="37">
        <v>0.5</v>
      </c>
      <c r="O120" s="37">
        <v>0.4</v>
      </c>
      <c r="P120" s="7" t="s">
        <v>1311</v>
      </c>
    </row>
    <row r="121" spans="1:16" x14ac:dyDescent="0.25">
      <c r="A121" s="9" t="s">
        <v>716</v>
      </c>
      <c r="B121" s="9" t="s">
        <v>437</v>
      </c>
      <c r="C121" s="7" t="s">
        <v>432</v>
      </c>
      <c r="D121" s="7" t="s">
        <v>433</v>
      </c>
      <c r="E121" s="7" t="s">
        <v>438</v>
      </c>
      <c r="F121" s="36" t="s">
        <v>724</v>
      </c>
      <c r="G121" s="7" t="s">
        <v>23</v>
      </c>
      <c r="H121" s="7" t="s">
        <v>28</v>
      </c>
      <c r="I121" s="7" t="s">
        <v>25</v>
      </c>
      <c r="J121" s="7" t="s">
        <v>725</v>
      </c>
      <c r="K121" s="7"/>
      <c r="L121" s="7">
        <v>1</v>
      </c>
      <c r="M121" s="7">
        <v>4</v>
      </c>
      <c r="N121" s="7">
        <v>1</v>
      </c>
      <c r="O121" s="7">
        <v>1</v>
      </c>
      <c r="P121" s="7" t="s">
        <v>1312</v>
      </c>
    </row>
    <row r="122" spans="1:16" x14ac:dyDescent="0.25">
      <c r="A122" s="9" t="s">
        <v>716</v>
      </c>
      <c r="B122" s="9" t="s">
        <v>437</v>
      </c>
      <c r="C122" s="7" t="s">
        <v>432</v>
      </c>
      <c r="D122" s="7" t="s">
        <v>433</v>
      </c>
      <c r="E122" s="7" t="s">
        <v>452</v>
      </c>
      <c r="F122" s="7" t="s">
        <v>726</v>
      </c>
      <c r="G122" s="7" t="s">
        <v>23</v>
      </c>
      <c r="H122" s="7" t="s">
        <v>24</v>
      </c>
      <c r="I122" s="7" t="s">
        <v>25</v>
      </c>
      <c r="J122" s="7" t="s">
        <v>727</v>
      </c>
      <c r="K122" s="7"/>
      <c r="L122" s="7">
        <v>1</v>
      </c>
      <c r="M122" s="7">
        <v>1</v>
      </c>
      <c r="N122" s="7">
        <v>1</v>
      </c>
      <c r="O122" s="7">
        <v>1</v>
      </c>
      <c r="P122" s="7" t="s">
        <v>1313</v>
      </c>
    </row>
    <row r="123" spans="1:16" x14ac:dyDescent="0.25">
      <c r="A123" s="9" t="s">
        <v>716</v>
      </c>
      <c r="B123" s="9" t="s">
        <v>437</v>
      </c>
      <c r="C123" s="7" t="s">
        <v>432</v>
      </c>
      <c r="D123" s="7" t="s">
        <v>433</v>
      </c>
      <c r="E123" s="7" t="s">
        <v>452</v>
      </c>
      <c r="F123" s="7" t="s">
        <v>729</v>
      </c>
      <c r="G123" s="7" t="s">
        <v>23</v>
      </c>
      <c r="H123" s="7" t="s">
        <v>28</v>
      </c>
      <c r="I123" s="7" t="s">
        <v>25</v>
      </c>
      <c r="J123" s="7" t="s">
        <v>730</v>
      </c>
      <c r="K123" s="7"/>
      <c r="L123" s="7">
        <v>1</v>
      </c>
      <c r="M123" s="7">
        <v>1</v>
      </c>
      <c r="N123" s="7">
        <v>0</v>
      </c>
      <c r="O123" s="7">
        <v>0</v>
      </c>
      <c r="P123" s="7" t="s">
        <v>1314</v>
      </c>
    </row>
    <row r="124" spans="1:16" x14ac:dyDescent="0.25">
      <c r="A124" s="9" t="s">
        <v>716</v>
      </c>
      <c r="B124" s="9" t="s">
        <v>437</v>
      </c>
      <c r="C124" s="7" t="s">
        <v>432</v>
      </c>
      <c r="D124" s="7" t="s">
        <v>433</v>
      </c>
      <c r="E124" s="7" t="s">
        <v>455</v>
      </c>
      <c r="F124" s="36" t="s">
        <v>456</v>
      </c>
      <c r="G124" s="7" t="s">
        <v>23</v>
      </c>
      <c r="H124" s="7" t="s">
        <v>28</v>
      </c>
      <c r="I124" s="7" t="s">
        <v>25</v>
      </c>
      <c r="J124" s="7" t="s">
        <v>732</v>
      </c>
      <c r="K124" s="7"/>
      <c r="L124" s="7">
        <v>0</v>
      </c>
      <c r="M124" s="7">
        <v>40</v>
      </c>
      <c r="N124" s="7">
        <v>10</v>
      </c>
      <c r="O124" s="13">
        <v>7</v>
      </c>
      <c r="P124" s="7" t="s">
        <v>1315</v>
      </c>
    </row>
    <row r="125" spans="1:16" x14ac:dyDescent="0.25">
      <c r="A125" s="9" t="s">
        <v>716</v>
      </c>
      <c r="B125" s="9" t="s">
        <v>437</v>
      </c>
      <c r="C125" s="7" t="s">
        <v>432</v>
      </c>
      <c r="D125" s="7" t="s">
        <v>433</v>
      </c>
      <c r="E125" s="7" t="s">
        <v>455</v>
      </c>
      <c r="F125" s="36" t="s">
        <v>458</v>
      </c>
      <c r="G125" s="7" t="s">
        <v>23</v>
      </c>
      <c r="H125" s="7" t="s">
        <v>28</v>
      </c>
      <c r="I125" s="7" t="s">
        <v>25</v>
      </c>
      <c r="J125" s="7" t="s">
        <v>734</v>
      </c>
      <c r="K125" s="7"/>
      <c r="L125" s="7">
        <v>0</v>
      </c>
      <c r="M125" s="7"/>
      <c r="N125" s="7"/>
      <c r="O125" s="76">
        <v>25</v>
      </c>
      <c r="P125" s="7" t="s">
        <v>1316</v>
      </c>
    </row>
    <row r="126" spans="1:16" x14ac:dyDescent="0.25">
      <c r="A126" s="9" t="s">
        <v>716</v>
      </c>
      <c r="B126" s="9" t="s">
        <v>437</v>
      </c>
      <c r="C126" s="7" t="s">
        <v>432</v>
      </c>
      <c r="D126" s="7" t="s">
        <v>433</v>
      </c>
      <c r="E126" s="7" t="s">
        <v>455</v>
      </c>
      <c r="F126" s="160" t="s">
        <v>460</v>
      </c>
      <c r="G126" s="7" t="s">
        <v>23</v>
      </c>
      <c r="H126" s="7" t="s">
        <v>28</v>
      </c>
      <c r="I126" s="7" t="s">
        <v>25</v>
      </c>
      <c r="J126" s="7" t="s">
        <v>460</v>
      </c>
      <c r="K126" s="7"/>
      <c r="L126" s="7">
        <v>0</v>
      </c>
      <c r="M126" s="7">
        <v>1</v>
      </c>
      <c r="N126" s="7">
        <v>1</v>
      </c>
      <c r="O126" s="10">
        <v>0</v>
      </c>
      <c r="P126" s="7" t="s">
        <v>1317</v>
      </c>
    </row>
    <row r="127" spans="1:16" x14ac:dyDescent="0.25">
      <c r="A127" s="9" t="s">
        <v>716</v>
      </c>
      <c r="B127" s="39" t="s">
        <v>437</v>
      </c>
      <c r="C127" s="13" t="s">
        <v>432</v>
      </c>
      <c r="D127" s="13" t="s">
        <v>486</v>
      </c>
      <c r="E127" s="13" t="s">
        <v>499</v>
      </c>
      <c r="F127" s="36" t="s">
        <v>500</v>
      </c>
      <c r="G127" s="13" t="s">
        <v>23</v>
      </c>
      <c r="H127" s="13" t="s">
        <v>24</v>
      </c>
      <c r="I127" s="13" t="s">
        <v>25</v>
      </c>
      <c r="J127" s="13" t="s">
        <v>500</v>
      </c>
      <c r="K127" s="13"/>
      <c r="L127" s="13">
        <v>0</v>
      </c>
      <c r="M127" s="13">
        <v>1</v>
      </c>
      <c r="N127" s="13">
        <v>1</v>
      </c>
      <c r="O127" s="13">
        <v>2</v>
      </c>
      <c r="P127" s="7" t="s">
        <v>1318</v>
      </c>
    </row>
    <row r="128" spans="1:16" ht="15.75" customHeight="1" x14ac:dyDescent="0.25">
      <c r="A128" s="9" t="s">
        <v>716</v>
      </c>
      <c r="B128" s="27" t="s">
        <v>437</v>
      </c>
      <c r="C128" s="7" t="s">
        <v>432</v>
      </c>
      <c r="D128" s="7" t="s">
        <v>486</v>
      </c>
      <c r="E128" s="7" t="s">
        <v>501</v>
      </c>
      <c r="F128" s="36" t="s">
        <v>502</v>
      </c>
      <c r="G128" s="7" t="s">
        <v>23</v>
      </c>
      <c r="H128" s="7" t="s">
        <v>28</v>
      </c>
      <c r="I128" s="7" t="s">
        <v>25</v>
      </c>
      <c r="J128" s="7" t="s">
        <v>502</v>
      </c>
      <c r="K128" s="7"/>
      <c r="L128" s="7">
        <v>0</v>
      </c>
      <c r="M128" s="7">
        <v>4</v>
      </c>
      <c r="N128" s="7">
        <v>1</v>
      </c>
      <c r="O128" s="13">
        <v>5</v>
      </c>
      <c r="P128" s="7" t="s">
        <v>1319</v>
      </c>
    </row>
    <row r="129" spans="1:16" x14ac:dyDescent="0.25">
      <c r="A129" s="9" t="s">
        <v>430</v>
      </c>
      <c r="B129" s="9" t="s">
        <v>431</v>
      </c>
      <c r="C129" s="7" t="s">
        <v>432</v>
      </c>
      <c r="D129" s="7" t="s">
        <v>433</v>
      </c>
      <c r="E129" s="7" t="s">
        <v>434</v>
      </c>
      <c r="F129" s="7" t="s">
        <v>435</v>
      </c>
      <c r="G129" s="7" t="s">
        <v>23</v>
      </c>
      <c r="H129" s="7" t="s">
        <v>24</v>
      </c>
      <c r="I129" s="7" t="s">
        <v>25</v>
      </c>
      <c r="J129" s="7" t="s">
        <v>435</v>
      </c>
      <c r="K129" s="7"/>
      <c r="L129" s="7">
        <v>1</v>
      </c>
      <c r="M129" s="7">
        <v>1</v>
      </c>
      <c r="N129" s="7">
        <v>1</v>
      </c>
      <c r="O129" s="28"/>
      <c r="P129" s="34" t="s">
        <v>1320</v>
      </c>
    </row>
    <row r="130" spans="1:16" x14ac:dyDescent="0.25">
      <c r="A130" s="9" t="s">
        <v>430</v>
      </c>
      <c r="B130" s="9" t="s">
        <v>431</v>
      </c>
      <c r="C130" s="7" t="s">
        <v>432</v>
      </c>
      <c r="D130" s="7" t="s">
        <v>433</v>
      </c>
      <c r="E130" s="7" t="s">
        <v>438</v>
      </c>
      <c r="F130" s="7" t="s">
        <v>446</v>
      </c>
      <c r="G130" s="7" t="s">
        <v>23</v>
      </c>
      <c r="H130" s="7" t="s">
        <v>28</v>
      </c>
      <c r="I130" s="7" t="s">
        <v>25</v>
      </c>
      <c r="J130" s="7" t="s">
        <v>447</v>
      </c>
      <c r="K130" s="7"/>
      <c r="L130" s="7">
        <v>0</v>
      </c>
      <c r="M130" s="7">
        <v>1</v>
      </c>
      <c r="N130" s="7">
        <v>0</v>
      </c>
      <c r="O130" s="28"/>
      <c r="P130" s="34" t="s">
        <v>1321</v>
      </c>
    </row>
    <row r="131" spans="1:16" x14ac:dyDescent="0.25">
      <c r="A131" s="9" t="s">
        <v>430</v>
      </c>
      <c r="B131" s="9" t="s">
        <v>431</v>
      </c>
      <c r="C131" s="7" t="s">
        <v>432</v>
      </c>
      <c r="D131" s="7" t="s">
        <v>433</v>
      </c>
      <c r="E131" s="7" t="s">
        <v>448</v>
      </c>
      <c r="F131" s="7" t="s">
        <v>856</v>
      </c>
      <c r="G131" s="7" t="s">
        <v>140</v>
      </c>
      <c r="H131" s="7" t="s">
        <v>28</v>
      </c>
      <c r="I131" s="7" t="s">
        <v>25</v>
      </c>
      <c r="J131" s="7" t="s">
        <v>742</v>
      </c>
      <c r="K131" s="7"/>
      <c r="L131" s="7">
        <v>0</v>
      </c>
      <c r="M131" s="7">
        <v>4</v>
      </c>
      <c r="N131" s="7">
        <v>1</v>
      </c>
      <c r="O131" s="28"/>
      <c r="P131" s="34"/>
    </row>
    <row r="132" spans="1:16" x14ac:dyDescent="0.25">
      <c r="A132" s="9" t="s">
        <v>430</v>
      </c>
      <c r="B132" s="9" t="s">
        <v>431</v>
      </c>
      <c r="C132" s="7" t="s">
        <v>432</v>
      </c>
      <c r="D132" s="7" t="s">
        <v>433</v>
      </c>
      <c r="E132" s="7" t="s">
        <v>448</v>
      </c>
      <c r="F132" s="7" t="s">
        <v>744</v>
      </c>
      <c r="G132" s="7" t="s">
        <v>60</v>
      </c>
      <c r="H132" s="7" t="s">
        <v>24</v>
      </c>
      <c r="I132" s="7" t="s">
        <v>25</v>
      </c>
      <c r="J132" s="7" t="s">
        <v>745</v>
      </c>
      <c r="K132" s="7" t="s">
        <v>746</v>
      </c>
      <c r="L132" s="7">
        <v>4</v>
      </c>
      <c r="M132" s="7">
        <v>4</v>
      </c>
      <c r="N132" s="7">
        <v>4</v>
      </c>
      <c r="O132" s="28"/>
      <c r="P132" s="52" t="s">
        <v>1322</v>
      </c>
    </row>
    <row r="133" spans="1:16" x14ac:dyDescent="0.25">
      <c r="A133" s="9" t="s">
        <v>430</v>
      </c>
      <c r="B133" s="9" t="s">
        <v>431</v>
      </c>
      <c r="C133" s="7" t="s">
        <v>432</v>
      </c>
      <c r="D133" s="7" t="s">
        <v>470</v>
      </c>
      <c r="E133" s="7" t="s">
        <v>471</v>
      </c>
      <c r="F133" s="7" t="s">
        <v>857</v>
      </c>
      <c r="G133" s="7" t="s">
        <v>23</v>
      </c>
      <c r="H133" s="7" t="s">
        <v>24</v>
      </c>
      <c r="I133" s="7" t="s">
        <v>25</v>
      </c>
      <c r="J133" s="7" t="s">
        <v>749</v>
      </c>
      <c r="K133" s="7"/>
      <c r="L133" s="7">
        <v>10</v>
      </c>
      <c r="M133" s="7">
        <v>10</v>
      </c>
      <c r="N133" s="7">
        <v>10</v>
      </c>
      <c r="O133" s="28"/>
      <c r="P133" s="161" t="s">
        <v>1323</v>
      </c>
    </row>
    <row r="134" spans="1:16" x14ac:dyDescent="0.25">
      <c r="A134" s="9" t="s">
        <v>430</v>
      </c>
      <c r="B134" s="27" t="s">
        <v>431</v>
      </c>
      <c r="C134" s="7" t="s">
        <v>432</v>
      </c>
      <c r="D134" s="7" t="s">
        <v>486</v>
      </c>
      <c r="E134" s="7" t="s">
        <v>491</v>
      </c>
      <c r="F134" s="7" t="s">
        <v>1324</v>
      </c>
      <c r="G134" s="7" t="s">
        <v>23</v>
      </c>
      <c r="H134" s="7" t="s">
        <v>24</v>
      </c>
      <c r="I134" s="7" t="s">
        <v>25</v>
      </c>
      <c r="J134" s="7" t="s">
        <v>751</v>
      </c>
      <c r="K134" s="7"/>
      <c r="L134" s="7">
        <v>0</v>
      </c>
      <c r="M134" s="7">
        <v>4</v>
      </c>
      <c r="N134" s="7">
        <v>4</v>
      </c>
      <c r="O134" s="28">
        <v>4</v>
      </c>
      <c r="P134" s="34" t="s">
        <v>1325</v>
      </c>
    </row>
    <row r="135" spans="1:16" x14ac:dyDescent="0.25">
      <c r="A135" s="9" t="s">
        <v>430</v>
      </c>
      <c r="B135" s="27" t="s">
        <v>431</v>
      </c>
      <c r="C135" s="7" t="s">
        <v>432</v>
      </c>
      <c r="D135" s="7" t="s">
        <v>486</v>
      </c>
      <c r="E135" s="7" t="s">
        <v>497</v>
      </c>
      <c r="F135" s="7" t="s">
        <v>498</v>
      </c>
      <c r="G135" s="7" t="s">
        <v>23</v>
      </c>
      <c r="H135" s="7" t="s">
        <v>28</v>
      </c>
      <c r="I135" s="7" t="s">
        <v>25</v>
      </c>
      <c r="J135" s="7" t="s">
        <v>498</v>
      </c>
      <c r="K135" s="7"/>
      <c r="L135" s="7">
        <v>0</v>
      </c>
      <c r="M135" s="7">
        <v>40</v>
      </c>
      <c r="N135" s="7">
        <v>10</v>
      </c>
      <c r="O135" s="28"/>
      <c r="P135" s="34" t="s">
        <v>1326</v>
      </c>
    </row>
    <row r="136" spans="1:16" s="11" customFormat="1" x14ac:dyDescent="0.25">
      <c r="A136" s="9" t="s">
        <v>149</v>
      </c>
      <c r="B136" s="9" t="s">
        <v>774</v>
      </c>
      <c r="C136" s="47" t="s">
        <v>19</v>
      </c>
      <c r="D136" s="48" t="s">
        <v>150</v>
      </c>
      <c r="E136" s="48" t="s">
        <v>151</v>
      </c>
      <c r="F136" s="48" t="s">
        <v>152</v>
      </c>
      <c r="G136" s="47" t="s">
        <v>23</v>
      </c>
      <c r="H136" s="48" t="s">
        <v>28</v>
      </c>
      <c r="I136" s="47" t="s">
        <v>25</v>
      </c>
      <c r="J136" s="48" t="s">
        <v>775</v>
      </c>
      <c r="K136" s="48"/>
      <c r="L136" s="48">
        <v>0</v>
      </c>
      <c r="M136" s="48">
        <v>40</v>
      </c>
      <c r="N136" s="50">
        <v>10</v>
      </c>
      <c r="O136" s="162"/>
      <c r="P136" s="162"/>
    </row>
    <row r="137" spans="1:16" s="11" customFormat="1" x14ac:dyDescent="0.25">
      <c r="A137" s="9" t="s">
        <v>149</v>
      </c>
      <c r="B137" s="9" t="s">
        <v>777</v>
      </c>
      <c r="C137" s="45" t="s">
        <v>19</v>
      </c>
      <c r="D137" s="13" t="s">
        <v>150</v>
      </c>
      <c r="E137" s="13" t="s">
        <v>168</v>
      </c>
      <c r="F137" s="13" t="s">
        <v>169</v>
      </c>
      <c r="G137" s="45" t="s">
        <v>23</v>
      </c>
      <c r="H137" s="13" t="s">
        <v>28</v>
      </c>
      <c r="I137" s="45" t="s">
        <v>25</v>
      </c>
      <c r="J137" s="13" t="s">
        <v>170</v>
      </c>
      <c r="K137" s="13"/>
      <c r="L137" s="13">
        <v>10168.780000000001</v>
      </c>
      <c r="M137" s="13">
        <v>12000</v>
      </c>
      <c r="N137" s="44">
        <v>3000</v>
      </c>
      <c r="O137" s="14"/>
      <c r="P137" s="14"/>
    </row>
    <row r="138" spans="1:16" s="11" customFormat="1" x14ac:dyDescent="0.25">
      <c r="A138" s="9" t="s">
        <v>149</v>
      </c>
      <c r="B138" s="9" t="s">
        <v>774</v>
      </c>
      <c r="C138" s="45" t="s">
        <v>432</v>
      </c>
      <c r="D138" s="13" t="s">
        <v>433</v>
      </c>
      <c r="E138" s="13" t="s">
        <v>468</v>
      </c>
      <c r="F138" s="13" t="s">
        <v>469</v>
      </c>
      <c r="G138" s="45" t="s">
        <v>23</v>
      </c>
      <c r="H138" s="13" t="s">
        <v>28</v>
      </c>
      <c r="I138" s="45" t="s">
        <v>25</v>
      </c>
      <c r="J138" s="13" t="s">
        <v>469</v>
      </c>
      <c r="K138" s="13"/>
      <c r="L138" s="13">
        <v>0</v>
      </c>
      <c r="M138" s="13">
        <v>1</v>
      </c>
      <c r="N138" s="44">
        <v>0</v>
      </c>
      <c r="O138" s="14"/>
      <c r="P138" s="14"/>
    </row>
    <row r="139" spans="1:16" x14ac:dyDescent="0.25">
      <c r="A139" s="9" t="s">
        <v>149</v>
      </c>
      <c r="B139" s="9" t="s">
        <v>814</v>
      </c>
      <c r="C139" s="43" t="s">
        <v>432</v>
      </c>
      <c r="D139" s="7" t="s">
        <v>486</v>
      </c>
      <c r="E139" s="7" t="s">
        <v>487</v>
      </c>
      <c r="F139" s="7" t="s">
        <v>488</v>
      </c>
      <c r="G139" s="43" t="s">
        <v>23</v>
      </c>
      <c r="H139" s="7" t="s">
        <v>28</v>
      </c>
      <c r="I139" s="43" t="s">
        <v>25</v>
      </c>
      <c r="J139" s="7" t="s">
        <v>816</v>
      </c>
      <c r="K139" s="7"/>
      <c r="L139" s="7">
        <v>0</v>
      </c>
      <c r="M139" s="7">
        <v>8</v>
      </c>
      <c r="N139" s="44">
        <v>2</v>
      </c>
      <c r="O139" s="75">
        <v>0</v>
      </c>
      <c r="P139" s="7" t="s">
        <v>1327</v>
      </c>
    </row>
    <row r="140" spans="1:16" x14ac:dyDescent="0.25">
      <c r="A140" s="9" t="s">
        <v>149</v>
      </c>
      <c r="B140" s="9" t="s">
        <v>814</v>
      </c>
      <c r="C140" s="43" t="s">
        <v>432</v>
      </c>
      <c r="D140" s="7" t="s">
        <v>486</v>
      </c>
      <c r="E140" s="7" t="s">
        <v>487</v>
      </c>
      <c r="F140" s="7" t="s">
        <v>490</v>
      </c>
      <c r="G140" s="43" t="s">
        <v>140</v>
      </c>
      <c r="H140" s="7" t="s">
        <v>24</v>
      </c>
      <c r="I140" s="43" t="s">
        <v>25</v>
      </c>
      <c r="J140" s="7" t="s">
        <v>490</v>
      </c>
      <c r="K140" s="7"/>
      <c r="L140" s="7">
        <v>0</v>
      </c>
      <c r="M140" s="7">
        <v>1</v>
      </c>
      <c r="N140" s="44">
        <v>1</v>
      </c>
      <c r="O140" s="76">
        <v>0</v>
      </c>
      <c r="P140" s="7" t="s">
        <v>818</v>
      </c>
    </row>
    <row r="141" spans="1:16" x14ac:dyDescent="0.25">
      <c r="A141" s="9" t="s">
        <v>149</v>
      </c>
      <c r="B141" s="9" t="s">
        <v>760</v>
      </c>
      <c r="C141" s="43" t="s">
        <v>287</v>
      </c>
      <c r="D141" s="7" t="s">
        <v>288</v>
      </c>
      <c r="E141" s="7" t="s">
        <v>289</v>
      </c>
      <c r="F141" s="7" t="s">
        <v>858</v>
      </c>
      <c r="G141" s="43" t="s">
        <v>140</v>
      </c>
      <c r="H141" s="7" t="s">
        <v>28</v>
      </c>
      <c r="I141" s="43" t="s">
        <v>25</v>
      </c>
      <c r="J141" s="7" t="s">
        <v>761</v>
      </c>
      <c r="K141" s="7"/>
      <c r="L141" s="7">
        <v>0</v>
      </c>
      <c r="M141" s="7">
        <v>480</v>
      </c>
      <c r="N141" s="44">
        <v>120</v>
      </c>
      <c r="O141" s="13">
        <v>32</v>
      </c>
    </row>
    <row r="142" spans="1:16" x14ac:dyDescent="0.25">
      <c r="A142" s="9" t="s">
        <v>149</v>
      </c>
      <c r="B142" s="9" t="s">
        <v>760</v>
      </c>
      <c r="C142" s="43" t="s">
        <v>287</v>
      </c>
      <c r="D142" s="7" t="s">
        <v>288</v>
      </c>
      <c r="E142" s="7" t="s">
        <v>292</v>
      </c>
      <c r="F142" s="7" t="s">
        <v>293</v>
      </c>
      <c r="G142" s="43" t="s">
        <v>23</v>
      </c>
      <c r="H142" s="7" t="s">
        <v>24</v>
      </c>
      <c r="I142" s="43" t="s">
        <v>25</v>
      </c>
      <c r="J142" s="7" t="s">
        <v>293</v>
      </c>
      <c r="K142" s="7"/>
      <c r="L142" s="7">
        <v>1</v>
      </c>
      <c r="M142" s="7">
        <v>1</v>
      </c>
      <c r="N142" s="44">
        <v>1</v>
      </c>
      <c r="O142" s="13">
        <v>0</v>
      </c>
    </row>
    <row r="143" spans="1:16" x14ac:dyDescent="0.25">
      <c r="A143" s="9" t="s">
        <v>149</v>
      </c>
      <c r="B143" s="9" t="s">
        <v>760</v>
      </c>
      <c r="C143" s="43" t="s">
        <v>287</v>
      </c>
      <c r="D143" s="7" t="s">
        <v>288</v>
      </c>
      <c r="E143" s="7" t="s">
        <v>292</v>
      </c>
      <c r="F143" s="7" t="s">
        <v>859</v>
      </c>
      <c r="G143" s="43" t="s">
        <v>23</v>
      </c>
      <c r="H143" s="7" t="s">
        <v>28</v>
      </c>
      <c r="I143" s="43" t="s">
        <v>25</v>
      </c>
      <c r="J143" s="7" t="s">
        <v>295</v>
      </c>
      <c r="K143" s="7"/>
      <c r="L143" s="7">
        <v>0</v>
      </c>
      <c r="M143" s="7">
        <v>40</v>
      </c>
      <c r="N143" s="44">
        <v>10</v>
      </c>
      <c r="O143" s="13">
        <v>3</v>
      </c>
    </row>
    <row r="144" spans="1:16" x14ac:dyDescent="0.25">
      <c r="A144" s="9" t="s">
        <v>149</v>
      </c>
      <c r="B144" s="9" t="s">
        <v>760</v>
      </c>
      <c r="C144" s="43" t="s">
        <v>287</v>
      </c>
      <c r="D144" s="7" t="s">
        <v>288</v>
      </c>
      <c r="E144" s="7" t="s">
        <v>298</v>
      </c>
      <c r="F144" s="7" t="s">
        <v>299</v>
      </c>
      <c r="G144" s="43" t="s">
        <v>23</v>
      </c>
      <c r="H144" s="7" t="s">
        <v>28</v>
      </c>
      <c r="I144" s="43" t="s">
        <v>25</v>
      </c>
      <c r="J144" s="7" t="s">
        <v>300</v>
      </c>
      <c r="K144" s="7"/>
      <c r="L144" s="7">
        <v>0</v>
      </c>
      <c r="M144" s="7">
        <v>4</v>
      </c>
      <c r="N144" s="44">
        <v>1</v>
      </c>
      <c r="O144" s="13">
        <v>15</v>
      </c>
    </row>
    <row r="145" spans="1:16" x14ac:dyDescent="0.25">
      <c r="A145" s="9" t="s">
        <v>149</v>
      </c>
      <c r="B145" s="9" t="s">
        <v>760</v>
      </c>
      <c r="C145" s="43" t="s">
        <v>287</v>
      </c>
      <c r="D145" s="7" t="s">
        <v>288</v>
      </c>
      <c r="E145" s="7" t="s">
        <v>305</v>
      </c>
      <c r="F145" s="7" t="s">
        <v>306</v>
      </c>
      <c r="G145" s="43" t="s">
        <v>23</v>
      </c>
      <c r="H145" s="7" t="s">
        <v>24</v>
      </c>
      <c r="I145" s="43" t="s">
        <v>25</v>
      </c>
      <c r="J145" s="7" t="s">
        <v>307</v>
      </c>
      <c r="K145" s="7"/>
      <c r="L145" s="7">
        <v>0</v>
      </c>
      <c r="M145" s="7">
        <v>1</v>
      </c>
      <c r="N145" s="44">
        <v>1</v>
      </c>
      <c r="O145" s="13">
        <v>1</v>
      </c>
    </row>
    <row r="146" spans="1:16" x14ac:dyDescent="0.25">
      <c r="A146" s="9" t="s">
        <v>149</v>
      </c>
      <c r="B146" s="9" t="s">
        <v>760</v>
      </c>
      <c r="C146" s="43" t="s">
        <v>287</v>
      </c>
      <c r="D146" s="7" t="s">
        <v>288</v>
      </c>
      <c r="E146" s="7" t="s">
        <v>308</v>
      </c>
      <c r="F146" s="7" t="s">
        <v>767</v>
      </c>
      <c r="G146" s="43" t="s">
        <v>23</v>
      </c>
      <c r="H146" s="7" t="s">
        <v>28</v>
      </c>
      <c r="I146" s="43" t="s">
        <v>25</v>
      </c>
      <c r="J146" s="7" t="s">
        <v>310</v>
      </c>
      <c r="K146" s="7"/>
      <c r="L146" s="7">
        <v>1</v>
      </c>
      <c r="M146" s="7">
        <v>3</v>
      </c>
      <c r="N146" s="44">
        <v>1</v>
      </c>
      <c r="O146" s="10">
        <v>5</v>
      </c>
      <c r="P146" s="28" t="s">
        <v>768</v>
      </c>
    </row>
    <row r="147" spans="1:16" x14ac:dyDescent="0.25">
      <c r="A147" s="9" t="s">
        <v>149</v>
      </c>
      <c r="B147" s="9" t="s">
        <v>760</v>
      </c>
      <c r="C147" s="43" t="s">
        <v>287</v>
      </c>
      <c r="D147" s="7" t="s">
        <v>288</v>
      </c>
      <c r="E147" s="7" t="s">
        <v>311</v>
      </c>
      <c r="F147" s="7" t="s">
        <v>312</v>
      </c>
      <c r="G147" s="43" t="s">
        <v>23</v>
      </c>
      <c r="H147" s="7" t="s">
        <v>28</v>
      </c>
      <c r="I147" s="43" t="s">
        <v>25</v>
      </c>
      <c r="J147" s="7" t="s">
        <v>313</v>
      </c>
      <c r="K147" s="7"/>
      <c r="L147" s="7">
        <v>0</v>
      </c>
      <c r="M147" s="7">
        <v>32</v>
      </c>
      <c r="N147" s="44">
        <v>8</v>
      </c>
      <c r="O147" s="13">
        <v>15</v>
      </c>
    </row>
    <row r="148" spans="1:16" x14ac:dyDescent="0.25">
      <c r="A148" s="9" t="s">
        <v>149</v>
      </c>
      <c r="B148" s="9" t="s">
        <v>760</v>
      </c>
      <c r="C148" s="43" t="s">
        <v>287</v>
      </c>
      <c r="D148" s="7" t="s">
        <v>288</v>
      </c>
      <c r="E148" s="7" t="s">
        <v>314</v>
      </c>
      <c r="F148" s="7" t="s">
        <v>315</v>
      </c>
      <c r="G148" s="43" t="s">
        <v>23</v>
      </c>
      <c r="H148" s="7" t="s">
        <v>28</v>
      </c>
      <c r="I148" s="43" t="s">
        <v>25</v>
      </c>
      <c r="J148" s="7" t="s">
        <v>316</v>
      </c>
      <c r="K148" s="7"/>
      <c r="L148" s="7">
        <v>0</v>
      </c>
      <c r="M148" s="7">
        <v>4</v>
      </c>
      <c r="N148" s="44">
        <v>1</v>
      </c>
      <c r="O148" s="13">
        <v>0</v>
      </c>
    </row>
    <row r="149" spans="1:16" x14ac:dyDescent="0.25">
      <c r="A149" s="9" t="s">
        <v>149</v>
      </c>
      <c r="B149" s="9" t="s">
        <v>760</v>
      </c>
      <c r="C149" s="45" t="s">
        <v>287</v>
      </c>
      <c r="D149" s="13" t="s">
        <v>324</v>
      </c>
      <c r="E149" s="13" t="s">
        <v>328</v>
      </c>
      <c r="F149" s="13" t="s">
        <v>329</v>
      </c>
      <c r="G149" s="45" t="s">
        <v>23</v>
      </c>
      <c r="H149" s="13" t="s">
        <v>28</v>
      </c>
      <c r="I149" s="45" t="s">
        <v>25</v>
      </c>
      <c r="J149" s="13" t="s">
        <v>769</v>
      </c>
      <c r="K149" s="13"/>
      <c r="L149" s="13">
        <v>0</v>
      </c>
      <c r="M149" s="13">
        <v>4</v>
      </c>
      <c r="N149" s="44">
        <v>1</v>
      </c>
      <c r="O149" s="13">
        <v>24</v>
      </c>
    </row>
    <row r="150" spans="1:16" x14ac:dyDescent="0.25">
      <c r="A150" s="9" t="s">
        <v>149</v>
      </c>
      <c r="B150" s="9" t="s">
        <v>760</v>
      </c>
      <c r="C150" s="43" t="s">
        <v>287</v>
      </c>
      <c r="D150" s="7" t="s">
        <v>324</v>
      </c>
      <c r="E150" s="7" t="s">
        <v>331</v>
      </c>
      <c r="F150" s="7" t="s">
        <v>771</v>
      </c>
      <c r="G150" s="43" t="s">
        <v>140</v>
      </c>
      <c r="H150" s="7" t="s">
        <v>24</v>
      </c>
      <c r="I150" s="43" t="s">
        <v>25</v>
      </c>
      <c r="J150" s="7" t="s">
        <v>771</v>
      </c>
      <c r="K150" s="7"/>
      <c r="L150" s="7">
        <v>1</v>
      </c>
      <c r="M150" s="7">
        <v>1</v>
      </c>
      <c r="N150" s="44">
        <v>1</v>
      </c>
      <c r="O150" s="10">
        <v>1</v>
      </c>
      <c r="P150" s="28" t="s">
        <v>1328</v>
      </c>
    </row>
    <row r="151" spans="1:16" x14ac:dyDescent="0.25">
      <c r="A151" s="9" t="s">
        <v>149</v>
      </c>
      <c r="B151" s="9" t="s">
        <v>760</v>
      </c>
      <c r="C151" s="45" t="s">
        <v>287</v>
      </c>
      <c r="D151" s="13" t="s">
        <v>324</v>
      </c>
      <c r="E151" s="13" t="s">
        <v>334</v>
      </c>
      <c r="F151" s="13" t="s">
        <v>335</v>
      </c>
      <c r="G151" s="45" t="s">
        <v>140</v>
      </c>
      <c r="H151" s="13" t="s">
        <v>28</v>
      </c>
      <c r="I151" s="45" t="s">
        <v>25</v>
      </c>
      <c r="J151" s="13" t="s">
        <v>335</v>
      </c>
      <c r="K151" s="13"/>
      <c r="L151" s="13">
        <v>0</v>
      </c>
      <c r="M151" s="13">
        <v>1</v>
      </c>
      <c r="N151" s="44">
        <v>0</v>
      </c>
      <c r="O151" s="52" t="s">
        <v>763</v>
      </c>
    </row>
    <row r="152" spans="1:16" x14ac:dyDescent="0.25">
      <c r="A152" s="9" t="s">
        <v>149</v>
      </c>
      <c r="B152" s="9" t="s">
        <v>760</v>
      </c>
      <c r="C152" s="45" t="s">
        <v>432</v>
      </c>
      <c r="D152" s="13" t="s">
        <v>433</v>
      </c>
      <c r="E152" s="13" t="s">
        <v>465</v>
      </c>
      <c r="F152" s="13" t="s">
        <v>466</v>
      </c>
      <c r="G152" s="45" t="s">
        <v>23</v>
      </c>
      <c r="H152" s="13" t="s">
        <v>28</v>
      </c>
      <c r="I152" s="45" t="s">
        <v>25</v>
      </c>
      <c r="J152" s="13" t="s">
        <v>773</v>
      </c>
      <c r="K152" s="13"/>
      <c r="L152" s="13">
        <v>0</v>
      </c>
      <c r="M152" s="13">
        <v>4</v>
      </c>
      <c r="N152" s="44">
        <v>1</v>
      </c>
      <c r="O152" s="10">
        <v>5</v>
      </c>
      <c r="P152" s="52" t="s">
        <v>1329</v>
      </c>
    </row>
    <row r="153" spans="1:16" x14ac:dyDescent="0.25">
      <c r="A153" s="9" t="s">
        <v>149</v>
      </c>
      <c r="B153" s="9" t="s">
        <v>754</v>
      </c>
      <c r="C153" s="43" t="s">
        <v>19</v>
      </c>
      <c r="D153" s="7" t="s">
        <v>173</v>
      </c>
      <c r="E153" s="7" t="s">
        <v>207</v>
      </c>
      <c r="F153" s="7" t="s">
        <v>755</v>
      </c>
      <c r="G153" s="43" t="s">
        <v>23</v>
      </c>
      <c r="H153" s="7" t="s">
        <v>28</v>
      </c>
      <c r="I153" s="43" t="s">
        <v>25</v>
      </c>
      <c r="J153" s="44" t="s">
        <v>755</v>
      </c>
      <c r="K153" s="7"/>
      <c r="L153" s="7">
        <v>0</v>
      </c>
      <c r="M153" s="7">
        <v>4</v>
      </c>
      <c r="N153" s="44">
        <v>1</v>
      </c>
      <c r="O153" s="75">
        <v>1</v>
      </c>
      <c r="P153" s="53" t="s">
        <v>1330</v>
      </c>
    </row>
    <row r="154" spans="1:16" x14ac:dyDescent="0.25">
      <c r="A154" s="9" t="s">
        <v>149</v>
      </c>
      <c r="B154" s="9" t="s">
        <v>756</v>
      </c>
      <c r="C154" s="45" t="s">
        <v>287</v>
      </c>
      <c r="D154" s="13" t="s">
        <v>288</v>
      </c>
      <c r="E154" s="13" t="s">
        <v>317</v>
      </c>
      <c r="F154" s="13" t="s">
        <v>318</v>
      </c>
      <c r="G154" s="45" t="s">
        <v>140</v>
      </c>
      <c r="H154" s="13" t="s">
        <v>24</v>
      </c>
      <c r="I154" s="45" t="s">
        <v>25</v>
      </c>
      <c r="J154" s="13" t="s">
        <v>757</v>
      </c>
      <c r="K154" s="13"/>
      <c r="L154" s="13">
        <v>0</v>
      </c>
      <c r="M154" s="13">
        <v>1</v>
      </c>
      <c r="N154" s="44">
        <v>1</v>
      </c>
      <c r="O154" s="75">
        <v>0.75</v>
      </c>
      <c r="P154" s="34" t="s">
        <v>1331</v>
      </c>
    </row>
    <row r="155" spans="1:16" x14ac:dyDescent="0.25">
      <c r="A155" s="9" t="s">
        <v>149</v>
      </c>
      <c r="B155" s="9" t="s">
        <v>754</v>
      </c>
      <c r="C155" s="43" t="s">
        <v>287</v>
      </c>
      <c r="D155" s="7" t="s">
        <v>336</v>
      </c>
      <c r="E155" s="7" t="s">
        <v>337</v>
      </c>
      <c r="F155" s="7" t="s">
        <v>338</v>
      </c>
      <c r="G155" s="43" t="s">
        <v>23</v>
      </c>
      <c r="H155" s="7" t="s">
        <v>28</v>
      </c>
      <c r="I155" s="43" t="s">
        <v>25</v>
      </c>
      <c r="J155" s="44" t="s">
        <v>338</v>
      </c>
      <c r="K155" s="7"/>
      <c r="L155" s="7">
        <v>0</v>
      </c>
      <c r="M155" s="7">
        <v>4</v>
      </c>
      <c r="N155" s="44">
        <v>1</v>
      </c>
      <c r="O155" s="75">
        <v>2</v>
      </c>
      <c r="P155" s="34" t="s">
        <v>1332</v>
      </c>
    </row>
    <row r="156" spans="1:16" ht="17.25" customHeight="1" x14ac:dyDescent="0.25">
      <c r="A156" s="9" t="s">
        <v>149</v>
      </c>
      <c r="B156" s="9" t="s">
        <v>784</v>
      </c>
      <c r="C156" s="43" t="s">
        <v>382</v>
      </c>
      <c r="D156" s="7" t="s">
        <v>383</v>
      </c>
      <c r="E156" s="7" t="s">
        <v>386</v>
      </c>
      <c r="F156" s="7" t="s">
        <v>860</v>
      </c>
      <c r="G156" s="43" t="s">
        <v>23</v>
      </c>
      <c r="H156" s="7" t="s">
        <v>61</v>
      </c>
      <c r="I156" s="43" t="s">
        <v>25</v>
      </c>
      <c r="J156" s="7" t="s">
        <v>387</v>
      </c>
      <c r="K156" s="7" t="s">
        <v>786</v>
      </c>
      <c r="L156" s="7">
        <v>0</v>
      </c>
      <c r="M156" s="37">
        <v>0.35</v>
      </c>
      <c r="N156" s="56">
        <v>0.15</v>
      </c>
      <c r="O156" s="20">
        <v>0.04</v>
      </c>
      <c r="P156" s="57" t="s">
        <v>787</v>
      </c>
    </row>
    <row r="157" spans="1:16" x14ac:dyDescent="0.25">
      <c r="A157" s="9" t="s">
        <v>149</v>
      </c>
      <c r="B157" s="9" t="s">
        <v>788</v>
      </c>
      <c r="C157" s="43" t="s">
        <v>287</v>
      </c>
      <c r="D157" s="7" t="s">
        <v>336</v>
      </c>
      <c r="E157" s="7" t="s">
        <v>339</v>
      </c>
      <c r="F157" s="7" t="s">
        <v>340</v>
      </c>
      <c r="G157" s="43" t="s">
        <v>23</v>
      </c>
      <c r="H157" s="7" t="s">
        <v>272</v>
      </c>
      <c r="I157" s="43" t="s">
        <v>25</v>
      </c>
      <c r="J157" s="7" t="s">
        <v>789</v>
      </c>
      <c r="K157" s="7"/>
      <c r="L157" s="7">
        <v>0</v>
      </c>
      <c r="M157" s="7">
        <v>6</v>
      </c>
      <c r="N157" s="44">
        <v>2</v>
      </c>
      <c r="O157" s="166">
        <v>0</v>
      </c>
      <c r="P157" s="76" t="s">
        <v>1340</v>
      </c>
    </row>
    <row r="158" spans="1:16" x14ac:dyDescent="0.25">
      <c r="A158" s="9" t="s">
        <v>149</v>
      </c>
      <c r="B158" s="9" t="s">
        <v>788</v>
      </c>
      <c r="C158" s="43" t="s">
        <v>287</v>
      </c>
      <c r="D158" s="7" t="s">
        <v>336</v>
      </c>
      <c r="E158" s="7" t="s">
        <v>342</v>
      </c>
      <c r="F158" s="7" t="s">
        <v>343</v>
      </c>
      <c r="G158" s="43" t="s">
        <v>23</v>
      </c>
      <c r="H158" s="7" t="s">
        <v>28</v>
      </c>
      <c r="I158" s="43" t="s">
        <v>25</v>
      </c>
      <c r="J158" s="7" t="s">
        <v>343</v>
      </c>
      <c r="K158" s="7"/>
      <c r="L158" s="7">
        <v>0</v>
      </c>
      <c r="M158" s="7">
        <v>1</v>
      </c>
      <c r="N158" s="44">
        <v>0</v>
      </c>
      <c r="O158" s="163">
        <v>0</v>
      </c>
      <c r="P158" s="76" t="s">
        <v>1341</v>
      </c>
    </row>
    <row r="159" spans="1:16" x14ac:dyDescent="0.25">
      <c r="A159" s="9" t="s">
        <v>149</v>
      </c>
      <c r="B159" s="9" t="s">
        <v>788</v>
      </c>
      <c r="C159" s="43" t="s">
        <v>382</v>
      </c>
      <c r="D159" s="7" t="s">
        <v>383</v>
      </c>
      <c r="E159" s="7" t="s">
        <v>384</v>
      </c>
      <c r="F159" s="7" t="s">
        <v>385</v>
      </c>
      <c r="G159" s="43" t="s">
        <v>23</v>
      </c>
      <c r="H159" s="7" t="s">
        <v>28</v>
      </c>
      <c r="I159" s="43" t="s">
        <v>25</v>
      </c>
      <c r="J159" s="7" t="s">
        <v>385</v>
      </c>
      <c r="K159" s="7"/>
      <c r="L159" s="7">
        <v>0</v>
      </c>
      <c r="M159" s="7">
        <v>2</v>
      </c>
      <c r="N159" s="44">
        <v>0</v>
      </c>
      <c r="O159" s="164">
        <v>0</v>
      </c>
      <c r="P159" s="76" t="s">
        <v>1342</v>
      </c>
    </row>
    <row r="160" spans="1:16" x14ac:dyDescent="0.25">
      <c r="A160" s="9" t="s">
        <v>149</v>
      </c>
      <c r="B160" s="9" t="s">
        <v>788</v>
      </c>
      <c r="C160" s="43" t="s">
        <v>382</v>
      </c>
      <c r="D160" s="7" t="s">
        <v>383</v>
      </c>
      <c r="E160" s="7" t="s">
        <v>389</v>
      </c>
      <c r="F160" s="7" t="s">
        <v>390</v>
      </c>
      <c r="G160" s="43" t="s">
        <v>23</v>
      </c>
      <c r="H160" s="7" t="s">
        <v>61</v>
      </c>
      <c r="I160" s="43" t="s">
        <v>25</v>
      </c>
      <c r="J160" s="7" t="s">
        <v>391</v>
      </c>
      <c r="K160" s="7"/>
      <c r="L160" s="7">
        <v>0</v>
      </c>
      <c r="M160" s="7">
        <v>12</v>
      </c>
      <c r="N160" s="44">
        <v>3</v>
      </c>
      <c r="O160" s="164">
        <v>470</v>
      </c>
      <c r="P160" s="164" t="s">
        <v>1333</v>
      </c>
    </row>
    <row r="161" spans="1:16" x14ac:dyDescent="0.25">
      <c r="A161" s="9" t="s">
        <v>149</v>
      </c>
      <c r="B161" s="9" t="s">
        <v>788</v>
      </c>
      <c r="C161" s="43" t="s">
        <v>382</v>
      </c>
      <c r="D161" s="7" t="s">
        <v>383</v>
      </c>
      <c r="E161" s="7" t="s">
        <v>392</v>
      </c>
      <c r="F161" s="7" t="s">
        <v>393</v>
      </c>
      <c r="G161" s="43" t="s">
        <v>23</v>
      </c>
      <c r="H161" s="7" t="s">
        <v>28</v>
      </c>
      <c r="I161" s="43" t="s">
        <v>25</v>
      </c>
      <c r="J161" s="7" t="s">
        <v>393</v>
      </c>
      <c r="K161" s="7"/>
      <c r="L161" s="7">
        <v>0</v>
      </c>
      <c r="M161" s="7">
        <v>4</v>
      </c>
      <c r="N161" s="44">
        <v>1</v>
      </c>
      <c r="O161" s="164">
        <v>1</v>
      </c>
      <c r="P161" s="164" t="s">
        <v>1017</v>
      </c>
    </row>
    <row r="162" spans="1:16" x14ac:dyDescent="0.25">
      <c r="A162" s="9" t="s">
        <v>149</v>
      </c>
      <c r="B162" s="9" t="s">
        <v>788</v>
      </c>
      <c r="C162" s="43" t="s">
        <v>382</v>
      </c>
      <c r="D162" s="7" t="s">
        <v>383</v>
      </c>
      <c r="E162" s="7" t="s">
        <v>394</v>
      </c>
      <c r="F162" s="7" t="s">
        <v>395</v>
      </c>
      <c r="G162" s="43" t="s">
        <v>23</v>
      </c>
      <c r="H162" s="7" t="s">
        <v>24</v>
      </c>
      <c r="I162" s="43" t="s">
        <v>25</v>
      </c>
      <c r="J162" s="7" t="s">
        <v>795</v>
      </c>
      <c r="K162" s="7"/>
      <c r="L162" s="7">
        <v>0</v>
      </c>
      <c r="M162" s="7">
        <v>4</v>
      </c>
      <c r="N162" s="44">
        <v>4</v>
      </c>
      <c r="O162" s="164">
        <v>12</v>
      </c>
      <c r="P162" s="164" t="s">
        <v>1334</v>
      </c>
    </row>
    <row r="163" spans="1:16" x14ac:dyDescent="0.25">
      <c r="A163" s="9" t="s">
        <v>149</v>
      </c>
      <c r="B163" s="9" t="s">
        <v>788</v>
      </c>
      <c r="C163" s="43" t="s">
        <v>382</v>
      </c>
      <c r="D163" s="7" t="s">
        <v>383</v>
      </c>
      <c r="E163" s="7" t="s">
        <v>397</v>
      </c>
      <c r="F163" s="7" t="s">
        <v>398</v>
      </c>
      <c r="G163" s="43" t="s">
        <v>23</v>
      </c>
      <c r="H163" s="7" t="s">
        <v>28</v>
      </c>
      <c r="I163" s="43" t="s">
        <v>25</v>
      </c>
      <c r="J163" s="7" t="s">
        <v>399</v>
      </c>
      <c r="K163" s="7"/>
      <c r="L163" s="7">
        <v>0</v>
      </c>
      <c r="M163" s="7">
        <v>4</v>
      </c>
      <c r="N163" s="44">
        <v>1</v>
      </c>
      <c r="O163" s="164">
        <v>0</v>
      </c>
      <c r="P163" s="164" t="s">
        <v>1335</v>
      </c>
    </row>
    <row r="164" spans="1:16" x14ac:dyDescent="0.25">
      <c r="A164" s="9" t="s">
        <v>149</v>
      </c>
      <c r="B164" s="9" t="s">
        <v>788</v>
      </c>
      <c r="C164" s="43" t="s">
        <v>382</v>
      </c>
      <c r="D164" s="7" t="s">
        <v>383</v>
      </c>
      <c r="E164" s="7" t="s">
        <v>397</v>
      </c>
      <c r="F164" s="7" t="s">
        <v>400</v>
      </c>
      <c r="G164" s="43" t="s">
        <v>23</v>
      </c>
      <c r="H164" s="7" t="s">
        <v>28</v>
      </c>
      <c r="I164" s="43" t="s">
        <v>25</v>
      </c>
      <c r="J164" s="7" t="s">
        <v>798</v>
      </c>
      <c r="K164" s="7"/>
      <c r="L164" s="7">
        <v>0</v>
      </c>
      <c r="M164" s="7">
        <v>40</v>
      </c>
      <c r="N164" s="44">
        <v>10</v>
      </c>
      <c r="O164" s="164">
        <v>2</v>
      </c>
      <c r="P164" s="167" t="s">
        <v>1336</v>
      </c>
    </row>
    <row r="165" spans="1:16" x14ac:dyDescent="0.25">
      <c r="A165" s="9" t="s">
        <v>149</v>
      </c>
      <c r="B165" s="9" t="s">
        <v>788</v>
      </c>
      <c r="C165" s="43" t="s">
        <v>382</v>
      </c>
      <c r="D165" s="7" t="s">
        <v>383</v>
      </c>
      <c r="E165" s="7" t="s">
        <v>402</v>
      </c>
      <c r="F165" s="7" t="s">
        <v>403</v>
      </c>
      <c r="G165" s="43" t="s">
        <v>23</v>
      </c>
      <c r="H165" s="7" t="s">
        <v>28</v>
      </c>
      <c r="I165" s="43" t="s">
        <v>25</v>
      </c>
      <c r="J165" s="7" t="s">
        <v>404</v>
      </c>
      <c r="K165" s="7"/>
      <c r="L165" s="7">
        <v>0</v>
      </c>
      <c r="M165" s="7">
        <v>10000</v>
      </c>
      <c r="N165" s="44">
        <v>2500</v>
      </c>
      <c r="O165" s="168">
        <v>30094</v>
      </c>
      <c r="P165" s="164" t="s">
        <v>1337</v>
      </c>
    </row>
    <row r="166" spans="1:16" x14ac:dyDescent="0.25">
      <c r="A166" s="9" t="s">
        <v>149</v>
      </c>
      <c r="B166" s="9" t="s">
        <v>788</v>
      </c>
      <c r="C166" s="43" t="s">
        <v>382</v>
      </c>
      <c r="D166" s="7" t="s">
        <v>383</v>
      </c>
      <c r="E166" s="7" t="s">
        <v>405</v>
      </c>
      <c r="F166" s="7" t="s">
        <v>801</v>
      </c>
      <c r="G166" s="43" t="s">
        <v>23</v>
      </c>
      <c r="H166" s="7" t="s">
        <v>24</v>
      </c>
      <c r="I166" s="43" t="s">
        <v>25</v>
      </c>
      <c r="J166" s="7" t="s">
        <v>801</v>
      </c>
      <c r="K166" s="7"/>
      <c r="L166" s="7">
        <v>0</v>
      </c>
      <c r="M166" s="7">
        <v>1</v>
      </c>
      <c r="N166" s="44">
        <v>0</v>
      </c>
      <c r="O166" s="164">
        <v>0</v>
      </c>
      <c r="P166" s="164" t="s">
        <v>1338</v>
      </c>
    </row>
    <row r="167" spans="1:16" x14ac:dyDescent="0.25">
      <c r="A167" s="9" t="s">
        <v>149</v>
      </c>
      <c r="B167" s="9" t="s">
        <v>788</v>
      </c>
      <c r="C167" s="45" t="s">
        <v>382</v>
      </c>
      <c r="D167" s="13" t="s">
        <v>383</v>
      </c>
      <c r="E167" s="13" t="s">
        <v>407</v>
      </c>
      <c r="F167" s="13" t="s">
        <v>861</v>
      </c>
      <c r="G167" s="45" t="s">
        <v>23</v>
      </c>
      <c r="H167" s="13" t="s">
        <v>28</v>
      </c>
      <c r="I167" s="45" t="s">
        <v>25</v>
      </c>
      <c r="J167" s="13" t="s">
        <v>408</v>
      </c>
      <c r="K167" s="13"/>
      <c r="L167" s="13">
        <v>0</v>
      </c>
      <c r="M167" s="13">
        <v>4</v>
      </c>
      <c r="N167" s="44">
        <v>1</v>
      </c>
      <c r="O167" s="165">
        <v>0</v>
      </c>
      <c r="P167" s="165" t="s">
        <v>1339</v>
      </c>
    </row>
    <row r="168" spans="1:16" x14ac:dyDescent="0.25">
      <c r="A168" s="9" t="s">
        <v>149</v>
      </c>
      <c r="B168" s="9" t="s">
        <v>788</v>
      </c>
      <c r="C168" s="45" t="s">
        <v>382</v>
      </c>
      <c r="D168" s="13" t="s">
        <v>383</v>
      </c>
      <c r="E168" s="13" t="s">
        <v>409</v>
      </c>
      <c r="F168" s="13" t="s">
        <v>862</v>
      </c>
      <c r="G168" s="45" t="s">
        <v>23</v>
      </c>
      <c r="H168" s="13" t="s">
        <v>28</v>
      </c>
      <c r="I168" s="45" t="s">
        <v>25</v>
      </c>
      <c r="J168" s="13" t="s">
        <v>804</v>
      </c>
      <c r="K168" s="13"/>
      <c r="L168" s="13">
        <v>0</v>
      </c>
      <c r="M168" s="13">
        <v>4</v>
      </c>
      <c r="N168" s="44">
        <v>1</v>
      </c>
      <c r="O168" s="75">
        <v>0</v>
      </c>
      <c r="P168" s="75" t="s">
        <v>1343</v>
      </c>
    </row>
    <row r="169" spans="1:16" x14ac:dyDescent="0.25">
      <c r="A169" s="9" t="s">
        <v>149</v>
      </c>
      <c r="B169" s="9" t="s">
        <v>788</v>
      </c>
      <c r="C169" s="45" t="s">
        <v>382</v>
      </c>
      <c r="D169" s="13" t="s">
        <v>383</v>
      </c>
      <c r="E169" s="13" t="s">
        <v>409</v>
      </c>
      <c r="F169" s="13" t="s">
        <v>412</v>
      </c>
      <c r="G169" s="45" t="s">
        <v>23</v>
      </c>
      <c r="H169" s="13" t="s">
        <v>24</v>
      </c>
      <c r="I169" s="45" t="s">
        <v>25</v>
      </c>
      <c r="J169" s="13" t="s">
        <v>806</v>
      </c>
      <c r="K169" s="13" t="s">
        <v>807</v>
      </c>
      <c r="L169" s="13">
        <v>0</v>
      </c>
      <c r="M169" s="13">
        <v>1</v>
      </c>
      <c r="N169" s="44">
        <v>1</v>
      </c>
      <c r="O169" s="165">
        <v>2</v>
      </c>
      <c r="P169" s="75" t="s">
        <v>1344</v>
      </c>
    </row>
    <row r="170" spans="1:16" x14ac:dyDescent="0.25">
      <c r="A170" s="9" t="s">
        <v>149</v>
      </c>
      <c r="B170" s="9" t="s">
        <v>788</v>
      </c>
      <c r="C170" s="45" t="s">
        <v>382</v>
      </c>
      <c r="D170" s="13" t="s">
        <v>383</v>
      </c>
      <c r="E170" s="13" t="s">
        <v>409</v>
      </c>
      <c r="F170" s="13" t="s">
        <v>809</v>
      </c>
      <c r="G170" s="45" t="s">
        <v>23</v>
      </c>
      <c r="H170" s="13" t="s">
        <v>24</v>
      </c>
      <c r="I170" s="45" t="s">
        <v>25</v>
      </c>
      <c r="J170" s="13" t="s">
        <v>810</v>
      </c>
      <c r="K170" s="13"/>
      <c r="L170" s="13">
        <v>0</v>
      </c>
      <c r="M170" s="13">
        <v>1</v>
      </c>
      <c r="N170" s="44">
        <v>1</v>
      </c>
      <c r="O170" s="165">
        <v>2</v>
      </c>
      <c r="P170" s="75" t="s">
        <v>1345</v>
      </c>
    </row>
    <row r="171" spans="1:16" x14ac:dyDescent="0.25">
      <c r="A171" s="9" t="s">
        <v>149</v>
      </c>
      <c r="B171" s="9" t="s">
        <v>788</v>
      </c>
      <c r="C171" s="45" t="s">
        <v>382</v>
      </c>
      <c r="D171" s="13" t="s">
        <v>383</v>
      </c>
      <c r="E171" s="13" t="s">
        <v>409</v>
      </c>
      <c r="F171" s="13" t="s">
        <v>863</v>
      </c>
      <c r="G171" s="45" t="s">
        <v>23</v>
      </c>
      <c r="H171" s="13" t="s">
        <v>28</v>
      </c>
      <c r="I171" s="45" t="s">
        <v>25</v>
      </c>
      <c r="J171" s="13" t="s">
        <v>812</v>
      </c>
      <c r="K171" s="13"/>
      <c r="L171" s="13">
        <v>0</v>
      </c>
      <c r="M171" s="13">
        <v>1</v>
      </c>
      <c r="N171" s="44">
        <v>0</v>
      </c>
      <c r="O171" s="165">
        <v>0</v>
      </c>
      <c r="P171" s="75" t="s">
        <v>1346</v>
      </c>
    </row>
    <row r="172" spans="1:16" x14ac:dyDescent="0.25">
      <c r="A172" s="9" t="s">
        <v>149</v>
      </c>
      <c r="B172" s="9" t="s">
        <v>819</v>
      </c>
      <c r="C172" s="45" t="s">
        <v>19</v>
      </c>
      <c r="D172" s="7" t="s">
        <v>267</v>
      </c>
      <c r="E172" s="7" t="s">
        <v>268</v>
      </c>
      <c r="F172" s="7" t="s">
        <v>820</v>
      </c>
      <c r="G172" s="43" t="s">
        <v>23</v>
      </c>
      <c r="H172" s="7" t="s">
        <v>28</v>
      </c>
      <c r="I172" s="43" t="s">
        <v>25</v>
      </c>
      <c r="J172" s="7" t="s">
        <v>270</v>
      </c>
      <c r="K172" s="7"/>
      <c r="L172" s="7">
        <v>23</v>
      </c>
      <c r="M172" s="7">
        <v>80</v>
      </c>
      <c r="N172" s="44">
        <v>20</v>
      </c>
      <c r="O172" s="13">
        <v>0</v>
      </c>
      <c r="P172" s="60" t="s">
        <v>1347</v>
      </c>
    </row>
    <row r="173" spans="1:16" x14ac:dyDescent="0.25">
      <c r="A173" s="9" t="s">
        <v>149</v>
      </c>
      <c r="B173" s="9" t="s">
        <v>819</v>
      </c>
      <c r="C173" s="45" t="s">
        <v>19</v>
      </c>
      <c r="D173" s="7" t="s">
        <v>267</v>
      </c>
      <c r="E173" s="7" t="s">
        <v>274</v>
      </c>
      <c r="F173" s="7" t="s">
        <v>864</v>
      </c>
      <c r="G173" s="43" t="s">
        <v>23</v>
      </c>
      <c r="H173" s="7" t="s">
        <v>24</v>
      </c>
      <c r="I173" s="43" t="s">
        <v>25</v>
      </c>
      <c r="J173" s="7" t="s">
        <v>275</v>
      </c>
      <c r="K173" s="7"/>
      <c r="L173" s="7">
        <v>0</v>
      </c>
      <c r="M173" s="7">
        <v>1</v>
      </c>
      <c r="N173" s="44">
        <v>1</v>
      </c>
      <c r="O173" s="13">
        <v>0</v>
      </c>
      <c r="P173" s="28" t="s">
        <v>1348</v>
      </c>
    </row>
    <row r="174" spans="1:16" x14ac:dyDescent="0.25">
      <c r="A174" s="9" t="s">
        <v>149</v>
      </c>
      <c r="B174" s="9" t="s">
        <v>819</v>
      </c>
      <c r="C174" s="45" t="s">
        <v>19</v>
      </c>
      <c r="D174" s="7" t="s">
        <v>267</v>
      </c>
      <c r="E174" s="7" t="s">
        <v>274</v>
      </c>
      <c r="F174" s="7" t="s">
        <v>865</v>
      </c>
      <c r="G174" s="43" t="s">
        <v>23</v>
      </c>
      <c r="H174" s="7" t="s">
        <v>24</v>
      </c>
      <c r="I174" s="43" t="s">
        <v>25</v>
      </c>
      <c r="J174" s="7" t="s">
        <v>276</v>
      </c>
      <c r="K174" s="7"/>
      <c r="L174" s="7">
        <v>0</v>
      </c>
      <c r="M174" s="7">
        <v>1</v>
      </c>
      <c r="N174" s="44">
        <v>0</v>
      </c>
      <c r="O174" s="13">
        <v>0</v>
      </c>
      <c r="P174" s="28" t="s">
        <v>826</v>
      </c>
    </row>
    <row r="175" spans="1:16" x14ac:dyDescent="0.25">
      <c r="A175" s="17" t="s">
        <v>149</v>
      </c>
      <c r="B175" s="17" t="s">
        <v>819</v>
      </c>
      <c r="C175" s="61" t="s">
        <v>19</v>
      </c>
      <c r="D175" s="18" t="s">
        <v>267</v>
      </c>
      <c r="E175" s="18" t="s">
        <v>277</v>
      </c>
      <c r="F175" s="18" t="s">
        <v>278</v>
      </c>
      <c r="G175" s="61" t="s">
        <v>23</v>
      </c>
      <c r="H175" s="18" t="s">
        <v>28</v>
      </c>
      <c r="I175" s="61" t="s">
        <v>25</v>
      </c>
      <c r="J175" s="18" t="s">
        <v>822</v>
      </c>
      <c r="K175" s="18"/>
      <c r="L175" s="18">
        <v>0</v>
      </c>
      <c r="M175" s="18">
        <v>40</v>
      </c>
      <c r="N175" s="18">
        <v>10</v>
      </c>
      <c r="O175" s="169">
        <v>6</v>
      </c>
      <c r="P175" s="63" t="s">
        <v>1349</v>
      </c>
    </row>
    <row r="176" spans="1:16" x14ac:dyDescent="0.25">
      <c r="A176" s="9" t="s">
        <v>149</v>
      </c>
      <c r="B176" s="9" t="s">
        <v>819</v>
      </c>
      <c r="C176" s="45" t="s">
        <v>19</v>
      </c>
      <c r="D176" s="7" t="s">
        <v>267</v>
      </c>
      <c r="E176" s="7" t="s">
        <v>277</v>
      </c>
      <c r="F176" s="7" t="s">
        <v>280</v>
      </c>
      <c r="G176" s="43" t="s">
        <v>23</v>
      </c>
      <c r="H176" s="7" t="s">
        <v>28</v>
      </c>
      <c r="I176" s="43" t="s">
        <v>25</v>
      </c>
      <c r="J176" s="7" t="s">
        <v>281</v>
      </c>
      <c r="K176" s="7"/>
      <c r="L176" s="7">
        <v>0</v>
      </c>
      <c r="M176" s="7">
        <v>40</v>
      </c>
      <c r="N176" s="44">
        <v>10</v>
      </c>
      <c r="O176" s="64">
        <v>0</v>
      </c>
      <c r="P176" s="65" t="s">
        <v>828</v>
      </c>
    </row>
    <row r="177" spans="1:16" x14ac:dyDescent="0.25">
      <c r="A177" s="9" t="s">
        <v>149</v>
      </c>
      <c r="B177" s="9" t="s">
        <v>819</v>
      </c>
      <c r="C177" s="45" t="s">
        <v>19</v>
      </c>
      <c r="D177" s="7" t="s">
        <v>267</v>
      </c>
      <c r="E177" s="7" t="s">
        <v>277</v>
      </c>
      <c r="F177" s="13" t="s">
        <v>823</v>
      </c>
      <c r="G177" s="43" t="s">
        <v>282</v>
      </c>
      <c r="H177" s="7" t="s">
        <v>28</v>
      </c>
      <c r="I177" s="43" t="s">
        <v>25</v>
      </c>
      <c r="J177" s="7" t="s">
        <v>283</v>
      </c>
      <c r="K177" s="7"/>
      <c r="L177" s="7">
        <v>0</v>
      </c>
      <c r="M177" s="7">
        <v>3200</v>
      </c>
      <c r="N177" s="44">
        <v>800</v>
      </c>
      <c r="O177" s="64">
        <v>60</v>
      </c>
      <c r="P177" s="65" t="s">
        <v>1350</v>
      </c>
    </row>
    <row r="178" spans="1:16" x14ac:dyDescent="0.25">
      <c r="A178" s="66" t="s">
        <v>149</v>
      </c>
      <c r="B178" s="66" t="s">
        <v>819</v>
      </c>
      <c r="C178" s="67" t="s">
        <v>19</v>
      </c>
      <c r="D178" s="68" t="s">
        <v>267</v>
      </c>
      <c r="E178" s="68" t="s">
        <v>277</v>
      </c>
      <c r="F178" s="64" t="s">
        <v>866</v>
      </c>
      <c r="G178" s="69" t="s">
        <v>282</v>
      </c>
      <c r="H178" s="68" t="s">
        <v>28</v>
      </c>
      <c r="I178" s="69" t="s">
        <v>25</v>
      </c>
      <c r="J178" s="68" t="s">
        <v>284</v>
      </c>
      <c r="K178" s="68"/>
      <c r="L178" s="68">
        <v>0</v>
      </c>
      <c r="M178" s="68">
        <v>3200</v>
      </c>
      <c r="N178" s="71">
        <v>800</v>
      </c>
      <c r="O178" s="64">
        <v>30</v>
      </c>
      <c r="P178" s="65" t="s">
        <v>1351</v>
      </c>
    </row>
    <row r="179" spans="1:16" x14ac:dyDescent="0.25">
      <c r="A179" s="9" t="s">
        <v>149</v>
      </c>
      <c r="B179" s="9" t="s">
        <v>819</v>
      </c>
      <c r="C179" s="43" t="s">
        <v>432</v>
      </c>
      <c r="D179" s="7" t="s">
        <v>535</v>
      </c>
      <c r="E179" s="7" t="s">
        <v>536</v>
      </c>
      <c r="F179" s="7" t="s">
        <v>537</v>
      </c>
      <c r="G179" s="43" t="s">
        <v>140</v>
      </c>
      <c r="H179" s="7" t="s">
        <v>28</v>
      </c>
      <c r="I179" s="43" t="s">
        <v>25</v>
      </c>
      <c r="J179" s="7" t="s">
        <v>831</v>
      </c>
      <c r="K179" s="7"/>
      <c r="L179" s="7">
        <v>0</v>
      </c>
      <c r="M179" s="7">
        <v>732</v>
      </c>
      <c r="N179" s="44">
        <v>183</v>
      </c>
      <c r="O179" s="28">
        <v>20</v>
      </c>
      <c r="P179" s="170"/>
    </row>
    <row r="180" spans="1:16" x14ac:dyDescent="0.25">
      <c r="A180" s="9" t="s">
        <v>149</v>
      </c>
      <c r="B180" s="9" t="s">
        <v>819</v>
      </c>
      <c r="C180" s="43" t="s">
        <v>432</v>
      </c>
      <c r="D180" s="7" t="s">
        <v>535</v>
      </c>
      <c r="E180" s="7" t="s">
        <v>536</v>
      </c>
      <c r="F180" s="7" t="s">
        <v>539</v>
      </c>
      <c r="G180" s="43" t="s">
        <v>140</v>
      </c>
      <c r="H180" s="7" t="s">
        <v>28</v>
      </c>
      <c r="I180" s="43" t="s">
        <v>25</v>
      </c>
      <c r="J180" s="7" t="s">
        <v>832</v>
      </c>
      <c r="K180" s="7"/>
      <c r="L180" s="7">
        <v>0</v>
      </c>
      <c r="M180" s="7">
        <v>804</v>
      </c>
      <c r="N180" s="44">
        <v>201</v>
      </c>
      <c r="O180" s="28">
        <v>52</v>
      </c>
      <c r="P180" s="170"/>
    </row>
    <row r="181" spans="1:16" x14ac:dyDescent="0.25">
      <c r="A181" s="9" t="s">
        <v>149</v>
      </c>
      <c r="B181" s="9" t="s">
        <v>835</v>
      </c>
      <c r="C181" s="43" t="s">
        <v>382</v>
      </c>
      <c r="D181" s="7" t="s">
        <v>417</v>
      </c>
      <c r="E181" s="7" t="s">
        <v>418</v>
      </c>
      <c r="F181" s="7" t="s">
        <v>419</v>
      </c>
      <c r="G181" s="43" t="s">
        <v>23</v>
      </c>
      <c r="H181" s="7" t="s">
        <v>28</v>
      </c>
      <c r="I181" s="43" t="s">
        <v>25</v>
      </c>
      <c r="J181" s="7" t="s">
        <v>420</v>
      </c>
      <c r="K181" s="7"/>
      <c r="L181" s="7">
        <v>2</v>
      </c>
      <c r="M181" s="7">
        <v>8</v>
      </c>
      <c r="N181" s="44">
        <v>2</v>
      </c>
      <c r="O181" s="171">
        <v>0</v>
      </c>
    </row>
    <row r="182" spans="1:16" x14ac:dyDescent="0.25">
      <c r="A182" s="9" t="s">
        <v>149</v>
      </c>
      <c r="B182" s="9" t="s">
        <v>835</v>
      </c>
      <c r="C182" s="43" t="s">
        <v>382</v>
      </c>
      <c r="D182" s="7" t="s">
        <v>417</v>
      </c>
      <c r="E182" s="7" t="s">
        <v>421</v>
      </c>
      <c r="F182" s="7" t="s">
        <v>836</v>
      </c>
      <c r="G182" s="43" t="s">
        <v>23</v>
      </c>
      <c r="H182" s="7" t="s">
        <v>28</v>
      </c>
      <c r="I182" s="43" t="s">
        <v>25</v>
      </c>
      <c r="J182" s="7" t="s">
        <v>837</v>
      </c>
      <c r="K182" s="7"/>
      <c r="L182" s="7">
        <v>0</v>
      </c>
      <c r="M182" s="7">
        <v>4</v>
      </c>
      <c r="N182" s="44">
        <v>1</v>
      </c>
      <c r="O182" s="171">
        <v>0</v>
      </c>
    </row>
    <row r="183" spans="1:16" x14ac:dyDescent="0.25">
      <c r="A183" s="9" t="s">
        <v>149</v>
      </c>
      <c r="B183" s="9" t="s">
        <v>835</v>
      </c>
      <c r="C183" s="43" t="s">
        <v>382</v>
      </c>
      <c r="D183" s="7" t="s">
        <v>417</v>
      </c>
      <c r="E183" s="7" t="s">
        <v>424</v>
      </c>
      <c r="F183" s="7" t="s">
        <v>425</v>
      </c>
      <c r="G183" s="43" t="s">
        <v>23</v>
      </c>
      <c r="H183" s="7" t="s">
        <v>28</v>
      </c>
      <c r="I183" s="43" t="s">
        <v>25</v>
      </c>
      <c r="J183" s="7" t="s">
        <v>838</v>
      </c>
      <c r="K183" s="7"/>
      <c r="L183" s="7">
        <v>0</v>
      </c>
      <c r="M183" s="7">
        <v>4</v>
      </c>
      <c r="N183" s="44">
        <v>1</v>
      </c>
      <c r="O183" s="171">
        <v>0</v>
      </c>
    </row>
    <row r="184" spans="1:16" x14ac:dyDescent="0.25">
      <c r="A184" s="9" t="s">
        <v>149</v>
      </c>
      <c r="B184" s="9" t="s">
        <v>835</v>
      </c>
      <c r="C184" s="43" t="s">
        <v>382</v>
      </c>
      <c r="D184" s="7" t="s">
        <v>417</v>
      </c>
      <c r="E184" s="7" t="s">
        <v>427</v>
      </c>
      <c r="F184" s="7" t="s">
        <v>867</v>
      </c>
      <c r="G184" s="43" t="s">
        <v>23</v>
      </c>
      <c r="H184" s="7" t="s">
        <v>24</v>
      </c>
      <c r="I184" s="43" t="s">
        <v>25</v>
      </c>
      <c r="J184" s="7" t="s">
        <v>428</v>
      </c>
      <c r="K184" s="7"/>
      <c r="L184" s="7">
        <v>0</v>
      </c>
      <c r="M184" s="7">
        <v>5</v>
      </c>
      <c r="N184" s="44">
        <v>5</v>
      </c>
      <c r="O184" s="171">
        <v>0</v>
      </c>
    </row>
    <row r="185" spans="1:16" x14ac:dyDescent="0.25">
      <c r="A185" s="9" t="s">
        <v>149</v>
      </c>
      <c r="B185" s="9" t="s">
        <v>835</v>
      </c>
      <c r="C185" s="43" t="s">
        <v>382</v>
      </c>
      <c r="D185" s="7" t="s">
        <v>417</v>
      </c>
      <c r="E185" s="7" t="s">
        <v>429</v>
      </c>
      <c r="F185" s="7" t="s">
        <v>419</v>
      </c>
      <c r="G185" s="43" t="s">
        <v>23</v>
      </c>
      <c r="H185" s="7" t="s">
        <v>28</v>
      </c>
      <c r="I185" s="43" t="s">
        <v>25</v>
      </c>
      <c r="J185" s="7" t="s">
        <v>420</v>
      </c>
      <c r="K185" s="7"/>
      <c r="L185" s="7">
        <v>2</v>
      </c>
      <c r="M185" s="7">
        <v>8</v>
      </c>
      <c r="N185" s="44">
        <v>2</v>
      </c>
      <c r="O185" s="171">
        <v>0</v>
      </c>
    </row>
    <row r="186" spans="1:16" x14ac:dyDescent="0.25">
      <c r="A186" s="9" t="s">
        <v>149</v>
      </c>
      <c r="B186" s="9" t="s">
        <v>779</v>
      </c>
      <c r="C186" s="43" t="s">
        <v>287</v>
      </c>
      <c r="D186" s="7" t="s">
        <v>288</v>
      </c>
      <c r="E186" s="7" t="s">
        <v>296</v>
      </c>
      <c r="F186" s="7" t="s">
        <v>780</v>
      </c>
      <c r="G186" s="43" t="s">
        <v>140</v>
      </c>
      <c r="H186" s="7" t="s">
        <v>24</v>
      </c>
      <c r="I186" s="43" t="s">
        <v>25</v>
      </c>
      <c r="J186" s="7" t="s">
        <v>780</v>
      </c>
      <c r="K186" s="7"/>
      <c r="L186" s="7">
        <v>0</v>
      </c>
      <c r="M186" s="7">
        <v>10</v>
      </c>
      <c r="N186" s="44">
        <v>10</v>
      </c>
      <c r="O186" s="7">
        <v>0</v>
      </c>
      <c r="P186" s="54" t="s">
        <v>1042</v>
      </c>
    </row>
    <row r="187" spans="1:16" x14ac:dyDescent="0.25">
      <c r="O187" s="171"/>
    </row>
  </sheetData>
  <autoFilter ref="A1:P186"/>
  <dataValidations count="2">
    <dataValidation type="list" allowBlank="1" showInputMessage="1" showErrorMessage="1" sqref="G1">
      <formula1>"Unidad,Porcentaje,Kilometros,Metros"</formula1>
    </dataValidation>
    <dataValidation type="list" allowBlank="1" showInputMessage="1" showErrorMessage="1" sqref="H1">
      <formula1>"Reducción,Flujo,Acumulado,Capacidad,Stok"</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6"/>
  <sheetViews>
    <sheetView zoomScaleNormal="100" workbookViewId="0">
      <pane ySplit="1" topLeftCell="A139" activePane="bottomLeft" state="frozen"/>
      <selection pane="bottomLeft" activeCell="F164" sqref="F164"/>
    </sheetView>
  </sheetViews>
  <sheetFormatPr baseColWidth="10" defaultRowHeight="15" x14ac:dyDescent="0.25"/>
  <cols>
    <col min="3" max="5" width="11.42578125" customWidth="1"/>
    <col min="9" max="12" width="11.42578125" customWidth="1"/>
    <col min="18" max="18" width="19.28515625" customWidth="1"/>
  </cols>
  <sheetData>
    <row r="1" spans="1:20" x14ac:dyDescent="0.25">
      <c r="A1" s="177" t="s">
        <v>0</v>
      </c>
      <c r="B1" s="177" t="s">
        <v>1</v>
      </c>
      <c r="C1" s="178" t="s">
        <v>2</v>
      </c>
      <c r="D1" s="177" t="s">
        <v>3</v>
      </c>
      <c r="E1" s="177" t="s">
        <v>4</v>
      </c>
      <c r="F1" s="177" t="s">
        <v>5</v>
      </c>
      <c r="G1" s="178" t="s">
        <v>7</v>
      </c>
      <c r="H1" s="177" t="s">
        <v>8</v>
      </c>
      <c r="I1" s="178" t="s">
        <v>9</v>
      </c>
      <c r="J1" s="177" t="s">
        <v>10</v>
      </c>
      <c r="K1" s="177" t="s">
        <v>11</v>
      </c>
      <c r="L1" s="177" t="s">
        <v>12</v>
      </c>
      <c r="M1" s="177" t="s">
        <v>13</v>
      </c>
      <c r="N1" s="177" t="s">
        <v>14</v>
      </c>
      <c r="O1" s="177" t="s">
        <v>15</v>
      </c>
      <c r="P1" s="178" t="s">
        <v>16</v>
      </c>
      <c r="Q1" s="177" t="s">
        <v>17</v>
      </c>
      <c r="R1" s="179" t="s">
        <v>1355</v>
      </c>
      <c r="S1" s="179" t="s">
        <v>1242</v>
      </c>
    </row>
    <row r="2" spans="1:20" x14ac:dyDescent="0.25">
      <c r="A2" s="9" t="s">
        <v>65</v>
      </c>
      <c r="B2" s="27" t="s">
        <v>66</v>
      </c>
      <c r="C2" s="7" t="s">
        <v>19</v>
      </c>
      <c r="D2" s="7" t="s">
        <v>20</v>
      </c>
      <c r="E2" s="7" t="s">
        <v>67</v>
      </c>
      <c r="F2" s="7" t="s">
        <v>68</v>
      </c>
      <c r="G2" s="7" t="s">
        <v>23</v>
      </c>
      <c r="H2" s="7" t="s">
        <v>28</v>
      </c>
      <c r="I2" s="7" t="s">
        <v>25</v>
      </c>
      <c r="J2" s="7" t="s">
        <v>885</v>
      </c>
      <c r="K2" s="7"/>
      <c r="L2" s="7">
        <v>0</v>
      </c>
      <c r="M2" s="7">
        <v>7</v>
      </c>
      <c r="N2" s="7">
        <v>3</v>
      </c>
      <c r="O2" s="7">
        <v>2</v>
      </c>
      <c r="P2" s="7">
        <v>1</v>
      </c>
      <c r="Q2" s="7">
        <v>1</v>
      </c>
      <c r="R2" s="75">
        <v>0.5</v>
      </c>
      <c r="S2" s="34" t="s">
        <v>1356</v>
      </c>
      <c r="T2" t="str">
        <f>TRIM(F2)</f>
        <v>Mejoramientos realizados a la infraestuctura para la educación</v>
      </c>
    </row>
    <row r="3" spans="1:20" x14ac:dyDescent="0.25">
      <c r="A3" s="9" t="s">
        <v>65</v>
      </c>
      <c r="B3" s="27" t="s">
        <v>66</v>
      </c>
      <c r="C3" s="7" t="s">
        <v>19</v>
      </c>
      <c r="D3" s="7" t="s">
        <v>104</v>
      </c>
      <c r="E3" s="7" t="s">
        <v>138</v>
      </c>
      <c r="F3" s="7" t="s">
        <v>139</v>
      </c>
      <c r="G3" s="7" t="s">
        <v>140</v>
      </c>
      <c r="H3" s="7" t="s">
        <v>28</v>
      </c>
      <c r="I3" s="7" t="s">
        <v>25</v>
      </c>
      <c r="J3" s="7" t="s">
        <v>141</v>
      </c>
      <c r="K3" s="7"/>
      <c r="L3" s="7">
        <v>0</v>
      </c>
      <c r="M3" s="7">
        <v>2</v>
      </c>
      <c r="N3" s="7">
        <v>0</v>
      </c>
      <c r="O3" s="7">
        <v>1</v>
      </c>
      <c r="P3" s="7">
        <v>1</v>
      </c>
      <c r="Q3" s="7">
        <v>0</v>
      </c>
      <c r="R3" s="75">
        <v>0.5</v>
      </c>
      <c r="S3" s="34" t="s">
        <v>1357</v>
      </c>
      <c r="T3" t="str">
        <f t="shared" ref="T3:T66" si="0">TRIM(F3)</f>
        <v>Mejoramientos realizados para la infraestructura de la red hospitalario</v>
      </c>
    </row>
    <row r="4" spans="1:20" x14ac:dyDescent="0.25">
      <c r="A4" s="9" t="s">
        <v>65</v>
      </c>
      <c r="B4" s="9" t="s">
        <v>66</v>
      </c>
      <c r="C4" s="7" t="s">
        <v>19</v>
      </c>
      <c r="D4" s="7" t="s">
        <v>150</v>
      </c>
      <c r="E4" s="7" t="s">
        <v>153</v>
      </c>
      <c r="F4" s="7" t="s">
        <v>154</v>
      </c>
      <c r="G4" s="7" t="s">
        <v>23</v>
      </c>
      <c r="H4" s="7" t="s">
        <v>24</v>
      </c>
      <c r="I4" s="7" t="s">
        <v>25</v>
      </c>
      <c r="J4" s="7" t="s">
        <v>155</v>
      </c>
      <c r="K4" s="7"/>
      <c r="L4" s="7">
        <v>0</v>
      </c>
      <c r="M4" s="7">
        <v>3</v>
      </c>
      <c r="N4" s="7">
        <v>3</v>
      </c>
      <c r="O4" s="7">
        <v>3</v>
      </c>
      <c r="P4" s="7">
        <v>3</v>
      </c>
      <c r="Q4" s="7">
        <v>3</v>
      </c>
      <c r="R4" s="75">
        <v>3</v>
      </c>
      <c r="S4" s="34" t="s">
        <v>1358</v>
      </c>
      <c r="T4" t="str">
        <f t="shared" si="0"/>
        <v>Actividades Para mejorar la calidad del Hogar (capacitaciones, titulaciones, Encuestas)</v>
      </c>
    </row>
    <row r="5" spans="1:20" x14ac:dyDescent="0.25">
      <c r="A5" s="9" t="s">
        <v>65</v>
      </c>
      <c r="B5" s="9" t="s">
        <v>66</v>
      </c>
      <c r="C5" s="7" t="s">
        <v>19</v>
      </c>
      <c r="D5" s="7" t="s">
        <v>150</v>
      </c>
      <c r="E5" s="7" t="s">
        <v>156</v>
      </c>
      <c r="F5" s="7" t="s">
        <v>157</v>
      </c>
      <c r="G5" s="7" t="s">
        <v>23</v>
      </c>
      <c r="H5" s="7" t="s">
        <v>28</v>
      </c>
      <c r="I5" s="7" t="s">
        <v>25</v>
      </c>
      <c r="J5" s="7" t="s">
        <v>158</v>
      </c>
      <c r="K5" s="7"/>
      <c r="L5" s="7">
        <v>0</v>
      </c>
      <c r="M5" s="7">
        <v>500</v>
      </c>
      <c r="N5" s="7">
        <v>50</v>
      </c>
      <c r="O5" s="7">
        <v>150</v>
      </c>
      <c r="P5" s="7">
        <v>150</v>
      </c>
      <c r="Q5" s="7">
        <v>150</v>
      </c>
      <c r="R5" s="75">
        <v>132</v>
      </c>
      <c r="S5" s="34" t="s">
        <v>1359</v>
      </c>
      <c r="T5" t="str">
        <f t="shared" si="0"/>
        <v>Subsidios Aprobados para la construcción de vivienda de interés social zona urbana y rural.</v>
      </c>
    </row>
    <row r="6" spans="1:20" x14ac:dyDescent="0.25">
      <c r="A6" s="9" t="s">
        <v>65</v>
      </c>
      <c r="B6" s="9" t="s">
        <v>66</v>
      </c>
      <c r="C6" s="13" t="s">
        <v>19</v>
      </c>
      <c r="D6" s="13" t="s">
        <v>150</v>
      </c>
      <c r="E6" s="13" t="s">
        <v>159</v>
      </c>
      <c r="F6" s="13" t="s">
        <v>160</v>
      </c>
      <c r="G6" s="13" t="s">
        <v>23</v>
      </c>
      <c r="H6" s="13" t="s">
        <v>28</v>
      </c>
      <c r="I6" s="13" t="s">
        <v>25</v>
      </c>
      <c r="J6" s="13" t="s">
        <v>161</v>
      </c>
      <c r="K6" s="13"/>
      <c r="L6" s="13">
        <v>0</v>
      </c>
      <c r="M6" s="13">
        <v>0</v>
      </c>
      <c r="N6" s="13">
        <v>0</v>
      </c>
      <c r="O6" s="13">
        <v>0</v>
      </c>
      <c r="P6" s="13">
        <v>0</v>
      </c>
      <c r="Q6" s="13">
        <v>0</v>
      </c>
      <c r="R6" s="75">
        <v>2</v>
      </c>
      <c r="S6" s="159" t="s">
        <v>1360</v>
      </c>
      <c r="T6" t="str">
        <f t="shared" si="0"/>
        <v>Subsidios Aprobados para la reubicación de vivienda zona urbana y rural.</v>
      </c>
    </row>
    <row r="7" spans="1:20" x14ac:dyDescent="0.25">
      <c r="A7" s="9" t="s">
        <v>65</v>
      </c>
      <c r="B7" s="9" t="s">
        <v>66</v>
      </c>
      <c r="C7" s="7" t="s">
        <v>19</v>
      </c>
      <c r="D7" s="7" t="s">
        <v>150</v>
      </c>
      <c r="E7" s="7" t="s">
        <v>162</v>
      </c>
      <c r="F7" s="7" t="s">
        <v>163</v>
      </c>
      <c r="G7" s="7" t="s">
        <v>23</v>
      </c>
      <c r="H7" s="7" t="s">
        <v>28</v>
      </c>
      <c r="I7" s="7" t="s">
        <v>25</v>
      </c>
      <c r="J7" s="7" t="s">
        <v>164</v>
      </c>
      <c r="K7" s="7"/>
      <c r="L7" s="7">
        <v>0</v>
      </c>
      <c r="M7" s="7">
        <v>500</v>
      </c>
      <c r="N7" s="7">
        <v>50</v>
      </c>
      <c r="O7" s="7">
        <v>150</v>
      </c>
      <c r="P7" s="7">
        <v>150</v>
      </c>
      <c r="Q7" s="7">
        <v>150</v>
      </c>
      <c r="R7" s="75">
        <v>75</v>
      </c>
      <c r="S7" s="34" t="s">
        <v>1361</v>
      </c>
      <c r="T7" t="str">
        <f t="shared" si="0"/>
        <v>Subsidios Aprobados para el mejoramiento de VIS zona urbana y rural.</v>
      </c>
    </row>
    <row r="8" spans="1:20" x14ac:dyDescent="0.25">
      <c r="A8" s="9" t="s">
        <v>65</v>
      </c>
      <c r="B8" s="9" t="s">
        <v>66</v>
      </c>
      <c r="C8" s="7" t="s">
        <v>19</v>
      </c>
      <c r="D8" s="7" t="s">
        <v>150</v>
      </c>
      <c r="E8" s="7" t="s">
        <v>165</v>
      </c>
      <c r="F8" s="7" t="s">
        <v>166</v>
      </c>
      <c r="G8" s="7" t="s">
        <v>23</v>
      </c>
      <c r="H8" s="7" t="s">
        <v>28</v>
      </c>
      <c r="I8" s="7" t="s">
        <v>25</v>
      </c>
      <c r="J8" s="7" t="s">
        <v>167</v>
      </c>
      <c r="K8" s="7"/>
      <c r="L8" s="7">
        <v>0</v>
      </c>
      <c r="M8" s="7">
        <v>2</v>
      </c>
      <c r="N8" s="7">
        <v>0</v>
      </c>
      <c r="O8" s="7">
        <v>0</v>
      </c>
      <c r="P8" s="7">
        <v>1</v>
      </c>
      <c r="Q8" s="7">
        <v>1</v>
      </c>
      <c r="R8" s="99">
        <v>0</v>
      </c>
      <c r="S8" s="158" t="s">
        <v>1362</v>
      </c>
      <c r="T8" t="str">
        <f t="shared" si="0"/>
        <v>Adquisición de terrenos para infraestructura (Cancha la chispa, Vivienda)</v>
      </c>
    </row>
    <row r="9" spans="1:20" x14ac:dyDescent="0.25">
      <c r="A9" s="9" t="s">
        <v>65</v>
      </c>
      <c r="B9" s="9" t="s">
        <v>66</v>
      </c>
      <c r="C9" s="13" t="s">
        <v>19</v>
      </c>
      <c r="D9" s="13" t="s">
        <v>150</v>
      </c>
      <c r="E9" s="13" t="s">
        <v>171</v>
      </c>
      <c r="F9" s="13" t="s">
        <v>1352</v>
      </c>
      <c r="G9" s="13" t="s">
        <v>23</v>
      </c>
      <c r="H9" s="13" t="s">
        <v>24</v>
      </c>
      <c r="I9" s="13" t="s">
        <v>25</v>
      </c>
      <c r="J9" s="13" t="s">
        <v>172</v>
      </c>
      <c r="K9" s="13"/>
      <c r="L9" s="13">
        <v>0</v>
      </c>
      <c r="M9" s="13">
        <v>1</v>
      </c>
      <c r="N9" s="13">
        <v>1</v>
      </c>
      <c r="O9" s="13">
        <v>1</v>
      </c>
      <c r="P9" s="13">
        <v>1</v>
      </c>
      <c r="Q9" s="13">
        <v>1</v>
      </c>
      <c r="R9" s="75">
        <v>0.5</v>
      </c>
      <c r="S9" s="34" t="s">
        <v>893</v>
      </c>
      <c r="T9" t="str">
        <f t="shared" si="0"/>
        <v>Política de vivienda de la línea de gestión territorial del fondo nacional del ahorro Acogida</v>
      </c>
    </row>
    <row r="10" spans="1:20" x14ac:dyDescent="0.25">
      <c r="A10" s="9" t="s">
        <v>65</v>
      </c>
      <c r="B10" s="9" t="s">
        <v>66</v>
      </c>
      <c r="C10" s="7" t="s">
        <v>19</v>
      </c>
      <c r="D10" s="7" t="s">
        <v>173</v>
      </c>
      <c r="E10" s="7" t="s">
        <v>214</v>
      </c>
      <c r="F10" s="7" t="s">
        <v>869</v>
      </c>
      <c r="G10" s="7" t="s">
        <v>140</v>
      </c>
      <c r="H10" s="7" t="s">
        <v>28</v>
      </c>
      <c r="I10" s="7" t="s">
        <v>25</v>
      </c>
      <c r="J10" s="7" t="s">
        <v>216</v>
      </c>
      <c r="K10" s="7"/>
      <c r="L10" s="7">
        <v>0</v>
      </c>
      <c r="M10" s="7">
        <v>5</v>
      </c>
      <c r="N10" s="7">
        <v>2</v>
      </c>
      <c r="O10" s="7">
        <v>1</v>
      </c>
      <c r="P10" s="7">
        <v>1</v>
      </c>
      <c r="Q10" s="7">
        <v>1</v>
      </c>
      <c r="R10" s="75">
        <v>1</v>
      </c>
      <c r="S10" s="34" t="s">
        <v>1363</v>
      </c>
      <c r="T10" t="str">
        <f t="shared" si="0"/>
        <v>Mejoramiento de la Infraestructura para la atención de grupos vulnerables</v>
      </c>
    </row>
    <row r="11" spans="1:20" x14ac:dyDescent="0.25">
      <c r="A11" s="9" t="s">
        <v>65</v>
      </c>
      <c r="B11" s="9" t="s">
        <v>66</v>
      </c>
      <c r="C11" s="7" t="s">
        <v>19</v>
      </c>
      <c r="D11" s="7" t="s">
        <v>218</v>
      </c>
      <c r="E11" s="7" t="s">
        <v>223</v>
      </c>
      <c r="F11" s="7" t="s">
        <v>224</v>
      </c>
      <c r="G11" s="7" t="s">
        <v>140</v>
      </c>
      <c r="H11" s="7" t="s">
        <v>28</v>
      </c>
      <c r="I11" s="7" t="s">
        <v>25</v>
      </c>
      <c r="J11" s="7" t="s">
        <v>225</v>
      </c>
      <c r="K11" s="7"/>
      <c r="L11" s="7">
        <v>0</v>
      </c>
      <c r="M11" s="7">
        <v>12</v>
      </c>
      <c r="N11" s="7">
        <v>2</v>
      </c>
      <c r="O11" s="7">
        <v>3</v>
      </c>
      <c r="P11" s="7">
        <v>4</v>
      </c>
      <c r="Q11" s="7">
        <v>3</v>
      </c>
      <c r="R11" s="75">
        <v>0.5</v>
      </c>
      <c r="S11" s="159" t="s">
        <v>1364</v>
      </c>
      <c r="T11" t="str">
        <f t="shared" si="0"/>
        <v>Mejoramiento a los escenarios deportivos y recreativos</v>
      </c>
    </row>
    <row r="12" spans="1:20" x14ac:dyDescent="0.25">
      <c r="A12" s="9" t="s">
        <v>65</v>
      </c>
      <c r="B12" s="9" t="s">
        <v>66</v>
      </c>
      <c r="C12" s="7" t="s">
        <v>19</v>
      </c>
      <c r="D12" s="7" t="s">
        <v>241</v>
      </c>
      <c r="E12" s="7" t="s">
        <v>259</v>
      </c>
      <c r="F12" s="7" t="s">
        <v>260</v>
      </c>
      <c r="G12" s="7" t="s">
        <v>23</v>
      </c>
      <c r="H12" s="7" t="s">
        <v>28</v>
      </c>
      <c r="I12" s="7" t="s">
        <v>25</v>
      </c>
      <c r="J12" s="7" t="s">
        <v>261</v>
      </c>
      <c r="K12" s="7"/>
      <c r="L12" s="7">
        <v>0</v>
      </c>
      <c r="M12" s="7">
        <v>2</v>
      </c>
      <c r="N12" s="7">
        <v>1</v>
      </c>
      <c r="O12" s="7">
        <v>0</v>
      </c>
      <c r="P12" s="7">
        <v>1</v>
      </c>
      <c r="Q12" s="7">
        <v>0</v>
      </c>
      <c r="R12" s="75">
        <v>0</v>
      </c>
      <c r="S12" s="34" t="s">
        <v>896</v>
      </c>
      <c r="T12" t="str">
        <f t="shared" si="0"/>
        <v>Mejoramiento de la infraestructura para el arte y la cultura</v>
      </c>
    </row>
    <row r="13" spans="1:20" x14ac:dyDescent="0.25">
      <c r="A13" s="9" t="s">
        <v>65</v>
      </c>
      <c r="B13" s="9" t="s">
        <v>66</v>
      </c>
      <c r="C13" s="7" t="s">
        <v>19</v>
      </c>
      <c r="D13" s="7" t="s">
        <v>241</v>
      </c>
      <c r="E13" s="7" t="s">
        <v>262</v>
      </c>
      <c r="F13" s="7" t="s">
        <v>263</v>
      </c>
      <c r="G13" s="7" t="s">
        <v>140</v>
      </c>
      <c r="H13" s="7" t="s">
        <v>28</v>
      </c>
      <c r="I13" s="7" t="s">
        <v>25</v>
      </c>
      <c r="J13" s="7" t="s">
        <v>264</v>
      </c>
      <c r="K13" s="7"/>
      <c r="L13" s="7">
        <v>0</v>
      </c>
      <c r="M13" s="7">
        <v>2</v>
      </c>
      <c r="N13" s="7">
        <v>1</v>
      </c>
      <c r="O13" s="7">
        <v>0</v>
      </c>
      <c r="P13" s="7">
        <v>0</v>
      </c>
      <c r="Q13" s="7">
        <v>1</v>
      </c>
      <c r="R13" s="75">
        <v>0.5</v>
      </c>
      <c r="S13" s="34" t="s">
        <v>1365</v>
      </c>
      <c r="T13" t="str">
        <f t="shared" si="0"/>
        <v>Mejoramiento de escenarios culturales y recreativos</v>
      </c>
    </row>
    <row r="14" spans="1:20" x14ac:dyDescent="0.25">
      <c r="A14" s="9" t="s">
        <v>65</v>
      </c>
      <c r="B14" s="9" t="s">
        <v>66</v>
      </c>
      <c r="C14" s="13" t="s">
        <v>19</v>
      </c>
      <c r="D14" s="7" t="s">
        <v>267</v>
      </c>
      <c r="E14" s="7" t="s">
        <v>268</v>
      </c>
      <c r="F14" s="7" t="s">
        <v>271</v>
      </c>
      <c r="G14" s="7" t="s">
        <v>23</v>
      </c>
      <c r="H14" s="7" t="s">
        <v>272</v>
      </c>
      <c r="I14" s="7" t="s">
        <v>25</v>
      </c>
      <c r="J14" s="7" t="s">
        <v>273</v>
      </c>
      <c r="K14" s="7"/>
      <c r="L14" s="7">
        <v>0</v>
      </c>
      <c r="M14" s="7">
        <v>8</v>
      </c>
      <c r="N14" s="7">
        <v>2</v>
      </c>
      <c r="O14" s="7">
        <v>2</v>
      </c>
      <c r="P14" s="7">
        <v>2</v>
      </c>
      <c r="Q14" s="7">
        <v>2</v>
      </c>
      <c r="R14" s="99">
        <v>0</v>
      </c>
      <c r="S14" s="100" t="s">
        <v>898</v>
      </c>
      <c r="T14" t="str">
        <f t="shared" si="0"/>
        <v>Zonas rurales atendidas con soluciones alternas de tratamiento de aguas residuales</v>
      </c>
    </row>
    <row r="15" spans="1:20" x14ac:dyDescent="0.25">
      <c r="A15" s="9" t="s">
        <v>65</v>
      </c>
      <c r="B15" s="9" t="s">
        <v>66</v>
      </c>
      <c r="C15" s="13" t="s">
        <v>19</v>
      </c>
      <c r="D15" s="7" t="s">
        <v>267</v>
      </c>
      <c r="E15" s="7" t="s">
        <v>277</v>
      </c>
      <c r="F15" s="7" t="s">
        <v>285</v>
      </c>
      <c r="G15" s="7" t="s">
        <v>140</v>
      </c>
      <c r="H15" s="7" t="s">
        <v>28</v>
      </c>
      <c r="I15" s="7" t="s">
        <v>25</v>
      </c>
      <c r="J15" s="7" t="s">
        <v>286</v>
      </c>
      <c r="K15" s="7"/>
      <c r="L15" s="7">
        <v>0</v>
      </c>
      <c r="M15" s="7">
        <v>12</v>
      </c>
      <c r="N15" s="7">
        <v>3</v>
      </c>
      <c r="O15" s="7">
        <v>3</v>
      </c>
      <c r="P15" s="7">
        <v>3</v>
      </c>
      <c r="Q15" s="7">
        <v>3</v>
      </c>
      <c r="R15" s="99">
        <v>1.5</v>
      </c>
      <c r="S15" s="100" t="s">
        <v>1366</v>
      </c>
      <c r="T15" t="str">
        <f t="shared" si="0"/>
        <v>Zonas atendidas con mejoramiento de acueductos y alcantarillados</v>
      </c>
    </row>
    <row r="16" spans="1:20" x14ac:dyDescent="0.25">
      <c r="A16" s="9" t="s">
        <v>65</v>
      </c>
      <c r="B16" s="9" t="s">
        <v>66</v>
      </c>
      <c r="C16" s="7" t="s">
        <v>432</v>
      </c>
      <c r="D16" s="7" t="s">
        <v>433</v>
      </c>
      <c r="E16" s="7" t="s">
        <v>461</v>
      </c>
      <c r="F16" s="7" t="s">
        <v>462</v>
      </c>
      <c r="G16" s="7" t="s">
        <v>60</v>
      </c>
      <c r="H16" s="7" t="s">
        <v>24</v>
      </c>
      <c r="I16" s="7" t="s">
        <v>25</v>
      </c>
      <c r="J16" s="7" t="s">
        <v>463</v>
      </c>
      <c r="K16" s="7" t="s">
        <v>464</v>
      </c>
      <c r="L16" s="7">
        <v>0</v>
      </c>
      <c r="M16" s="37">
        <v>0.7</v>
      </c>
      <c r="N16" s="37">
        <v>0.7</v>
      </c>
      <c r="O16" s="37">
        <v>0.7</v>
      </c>
      <c r="P16" s="37">
        <v>0.7</v>
      </c>
      <c r="Q16" s="37">
        <v>0.7</v>
      </c>
      <c r="R16" s="101">
        <v>0.5</v>
      </c>
      <c r="S16" s="100" t="s">
        <v>900</v>
      </c>
      <c r="T16" t="str">
        <f t="shared" si="0"/>
        <v>Mejoramientos Realizados para la infraestructura institucional</v>
      </c>
    </row>
    <row r="17" spans="1:20" x14ac:dyDescent="0.25">
      <c r="A17" s="9" t="s">
        <v>65</v>
      </c>
      <c r="B17" s="27" t="s">
        <v>66</v>
      </c>
      <c r="C17" s="7" t="s">
        <v>432</v>
      </c>
      <c r="D17" s="7" t="s">
        <v>535</v>
      </c>
      <c r="E17" s="7" t="s">
        <v>541</v>
      </c>
      <c r="F17" s="7" t="s">
        <v>542</v>
      </c>
      <c r="G17" s="7" t="s">
        <v>23</v>
      </c>
      <c r="H17" s="7" t="s">
        <v>28</v>
      </c>
      <c r="I17" s="7" t="s">
        <v>25</v>
      </c>
      <c r="J17" s="7" t="s">
        <v>543</v>
      </c>
      <c r="K17" s="7"/>
      <c r="L17" s="7">
        <v>4</v>
      </c>
      <c r="M17" s="7">
        <v>4</v>
      </c>
      <c r="N17" s="7">
        <v>1</v>
      </c>
      <c r="O17" s="7">
        <v>1</v>
      </c>
      <c r="P17" s="7">
        <v>1</v>
      </c>
      <c r="Q17" s="7">
        <v>1</v>
      </c>
      <c r="R17" s="75">
        <v>1</v>
      </c>
      <c r="S17" s="34" t="s">
        <v>1367</v>
      </c>
      <c r="T17" t="str">
        <f t="shared" si="0"/>
        <v>Alumbrados navideños instalados</v>
      </c>
    </row>
    <row r="18" spans="1:20" x14ac:dyDescent="0.25">
      <c r="A18" s="9" t="s">
        <v>65</v>
      </c>
      <c r="B18" s="27" t="s">
        <v>66</v>
      </c>
      <c r="C18" s="7" t="s">
        <v>432</v>
      </c>
      <c r="D18" s="7" t="s">
        <v>535</v>
      </c>
      <c r="E18" s="7" t="s">
        <v>547</v>
      </c>
      <c r="F18" s="7" t="s">
        <v>548</v>
      </c>
      <c r="G18" s="7" t="s">
        <v>549</v>
      </c>
      <c r="H18" s="7" t="s">
        <v>28</v>
      </c>
      <c r="I18" s="7" t="s">
        <v>25</v>
      </c>
      <c r="J18" s="7" t="s">
        <v>548</v>
      </c>
      <c r="K18" s="7"/>
      <c r="L18" s="7">
        <v>0</v>
      </c>
      <c r="M18" s="7">
        <v>800</v>
      </c>
      <c r="N18" s="7">
        <v>200</v>
      </c>
      <c r="O18" s="7">
        <v>200</v>
      </c>
      <c r="P18" s="7">
        <v>200</v>
      </c>
      <c r="Q18" s="7">
        <v>200</v>
      </c>
      <c r="R18" s="75">
        <v>60</v>
      </c>
      <c r="S18" s="34" t="s">
        <v>1368</v>
      </c>
      <c r="T18" t="str">
        <f t="shared" si="0"/>
        <v>Metros lineales de andenes Intervenidos</v>
      </c>
    </row>
    <row r="19" spans="1:20" x14ac:dyDescent="0.25">
      <c r="A19" s="9" t="s">
        <v>65</v>
      </c>
      <c r="B19" s="27" t="s">
        <v>66</v>
      </c>
      <c r="C19" s="7" t="s">
        <v>432</v>
      </c>
      <c r="D19" s="7" t="s">
        <v>535</v>
      </c>
      <c r="E19" s="7" t="s">
        <v>551</v>
      </c>
      <c r="F19" s="7" t="s">
        <v>557</v>
      </c>
      <c r="G19" s="7" t="s">
        <v>140</v>
      </c>
      <c r="H19" s="7" t="s">
        <v>28</v>
      </c>
      <c r="I19" s="7" t="s">
        <v>25</v>
      </c>
      <c r="J19" s="7" t="s">
        <v>558</v>
      </c>
      <c r="K19" s="7"/>
      <c r="L19" s="7">
        <v>0</v>
      </c>
      <c r="M19" s="7">
        <v>200</v>
      </c>
      <c r="N19" s="7">
        <v>50</v>
      </c>
      <c r="O19" s="7">
        <v>50</v>
      </c>
      <c r="P19" s="7">
        <v>50</v>
      </c>
      <c r="Q19" s="7">
        <v>50</v>
      </c>
      <c r="R19" s="75">
        <v>50</v>
      </c>
      <c r="S19" s="180" t="s">
        <v>1369</v>
      </c>
      <c r="T19" t="str">
        <f t="shared" si="0"/>
        <v>Vías intervenidas para el Mejoramiento, recuperación, construcción de Infraestructura vial para la competitividad y la movilidad</v>
      </c>
    </row>
    <row r="20" spans="1:20" ht="34.5" customHeight="1" x14ac:dyDescent="0.25">
      <c r="A20" s="84" t="s">
        <v>102</v>
      </c>
      <c r="B20" s="9" t="s">
        <v>103</v>
      </c>
      <c r="C20" s="76" t="s">
        <v>19</v>
      </c>
      <c r="D20" s="76" t="s">
        <v>104</v>
      </c>
      <c r="E20" s="76" t="s">
        <v>105</v>
      </c>
      <c r="F20" s="76" t="s">
        <v>106</v>
      </c>
      <c r="G20" s="76" t="s">
        <v>60</v>
      </c>
      <c r="H20" s="76" t="s">
        <v>61</v>
      </c>
      <c r="I20" s="76" t="s">
        <v>25</v>
      </c>
      <c r="J20" s="76" t="s">
        <v>107</v>
      </c>
      <c r="K20" s="76" t="s">
        <v>108</v>
      </c>
      <c r="L20" s="85">
        <v>0.8</v>
      </c>
      <c r="M20" s="85">
        <v>0.9</v>
      </c>
      <c r="N20" s="85">
        <v>0.8</v>
      </c>
      <c r="O20" s="85">
        <v>0.85</v>
      </c>
      <c r="P20" s="86">
        <v>0.875</v>
      </c>
      <c r="Q20" s="85">
        <v>0.9</v>
      </c>
      <c r="R20" s="32">
        <v>0.85</v>
      </c>
      <c r="S20" s="88" t="s">
        <v>1370</v>
      </c>
      <c r="T20" t="str">
        <f t="shared" si="0"/>
        <v>Actividades realizadas para la mejora de la calidad en la salud municipal(14 actividades)</v>
      </c>
    </row>
    <row r="21" spans="1:20" ht="28.5" customHeight="1" x14ac:dyDescent="0.25">
      <c r="A21" s="84" t="s">
        <v>102</v>
      </c>
      <c r="B21" s="9" t="s">
        <v>103</v>
      </c>
      <c r="C21" s="75" t="s">
        <v>19</v>
      </c>
      <c r="D21" s="75" t="s">
        <v>104</v>
      </c>
      <c r="E21" s="75" t="s">
        <v>109</v>
      </c>
      <c r="F21" s="75" t="s">
        <v>110</v>
      </c>
      <c r="G21" s="75" t="s">
        <v>60</v>
      </c>
      <c r="H21" s="75" t="s">
        <v>24</v>
      </c>
      <c r="I21" s="75" t="s">
        <v>111</v>
      </c>
      <c r="J21" s="75" t="s">
        <v>112</v>
      </c>
      <c r="K21" s="75" t="s">
        <v>113</v>
      </c>
      <c r="L21" s="31">
        <v>1</v>
      </c>
      <c r="M21" s="31">
        <v>1</v>
      </c>
      <c r="N21" s="31">
        <v>1</v>
      </c>
      <c r="O21" s="31">
        <v>1</v>
      </c>
      <c r="P21" s="31">
        <v>1</v>
      </c>
      <c r="Q21" s="31">
        <v>1</v>
      </c>
      <c r="R21" s="31">
        <v>1</v>
      </c>
      <c r="S21" s="182" t="s">
        <v>1371</v>
      </c>
      <c r="T21" t="str">
        <f t="shared" si="0"/>
        <v>Acceso a los servicios de Salud</v>
      </c>
    </row>
    <row r="22" spans="1:20" ht="43.5" customHeight="1" x14ac:dyDescent="0.25">
      <c r="A22" s="84" t="s">
        <v>102</v>
      </c>
      <c r="B22" s="9" t="s">
        <v>103</v>
      </c>
      <c r="C22" s="75" t="s">
        <v>19</v>
      </c>
      <c r="D22" s="75" t="s">
        <v>104</v>
      </c>
      <c r="E22" s="75" t="s">
        <v>109</v>
      </c>
      <c r="F22" s="75" t="s">
        <v>1353</v>
      </c>
      <c r="G22" s="75" t="s">
        <v>60</v>
      </c>
      <c r="H22" s="75" t="s">
        <v>24</v>
      </c>
      <c r="I22" s="75" t="s">
        <v>111</v>
      </c>
      <c r="J22" s="75" t="s">
        <v>114</v>
      </c>
      <c r="K22" s="75" t="s">
        <v>115</v>
      </c>
      <c r="L22" s="31">
        <v>0.8</v>
      </c>
      <c r="M22" s="31">
        <v>0.9</v>
      </c>
      <c r="N22" s="31">
        <v>0.9</v>
      </c>
      <c r="O22" s="31">
        <v>0.9</v>
      </c>
      <c r="P22" s="31">
        <v>0.9</v>
      </c>
      <c r="Q22" s="31">
        <v>0.9</v>
      </c>
      <c r="R22" s="30">
        <v>0.93</v>
      </c>
      <c r="S22" s="182" t="s">
        <v>1372</v>
      </c>
      <c r="T22" t="str">
        <f t="shared" si="0"/>
        <v>Porcentaje de Gestión a la administración de la base de datos del régimen subsidiado</v>
      </c>
    </row>
    <row r="23" spans="1:20" ht="37.5" customHeight="1" x14ac:dyDescent="0.25">
      <c r="A23" s="84" t="s">
        <v>102</v>
      </c>
      <c r="B23" s="9" t="s">
        <v>103</v>
      </c>
      <c r="C23" s="75" t="s">
        <v>19</v>
      </c>
      <c r="D23" s="75" t="s">
        <v>104</v>
      </c>
      <c r="E23" s="75" t="s">
        <v>116</v>
      </c>
      <c r="F23" s="75" t="s">
        <v>117</v>
      </c>
      <c r="G23" s="75" t="s">
        <v>23</v>
      </c>
      <c r="H23" s="75" t="s">
        <v>24</v>
      </c>
      <c r="I23" s="75" t="s">
        <v>25</v>
      </c>
      <c r="J23" s="75" t="s">
        <v>117</v>
      </c>
      <c r="K23" s="75"/>
      <c r="L23" s="75">
        <v>1</v>
      </c>
      <c r="M23" s="75">
        <v>1</v>
      </c>
      <c r="N23" s="75">
        <v>1</v>
      </c>
      <c r="O23" s="75">
        <v>1</v>
      </c>
      <c r="P23" s="75">
        <v>1</v>
      </c>
      <c r="Q23" s="75">
        <v>1</v>
      </c>
      <c r="R23" s="75">
        <v>0</v>
      </c>
      <c r="S23" s="92" t="s">
        <v>1258</v>
      </c>
      <c r="T23" t="str">
        <f t="shared" si="0"/>
        <v>Programa de Nutrición implementado</v>
      </c>
    </row>
    <row r="24" spans="1:20" ht="58.5" customHeight="1" x14ac:dyDescent="0.25">
      <c r="A24" s="84" t="s">
        <v>102</v>
      </c>
      <c r="B24" s="9" t="s">
        <v>103</v>
      </c>
      <c r="C24" s="76" t="s">
        <v>19</v>
      </c>
      <c r="D24" s="76" t="s">
        <v>104</v>
      </c>
      <c r="E24" s="76" t="s">
        <v>118</v>
      </c>
      <c r="F24" s="76" t="s">
        <v>119</v>
      </c>
      <c r="G24" s="76" t="s">
        <v>60</v>
      </c>
      <c r="H24" s="76" t="s">
        <v>24</v>
      </c>
      <c r="I24" s="76" t="s">
        <v>25</v>
      </c>
      <c r="J24" s="76" t="s">
        <v>120</v>
      </c>
      <c r="K24" s="76" t="s">
        <v>121</v>
      </c>
      <c r="L24" s="85">
        <v>1</v>
      </c>
      <c r="M24" s="85">
        <v>1</v>
      </c>
      <c r="N24" s="85">
        <v>1</v>
      </c>
      <c r="O24" s="85">
        <v>1</v>
      </c>
      <c r="P24" s="85">
        <v>1</v>
      </c>
      <c r="Q24" s="85">
        <v>1</v>
      </c>
      <c r="R24" s="32">
        <v>1</v>
      </c>
      <c r="S24" s="115" t="s">
        <v>1373</v>
      </c>
      <c r="T24" t="str">
        <f t="shared" si="0"/>
        <v>Actividades realizadas para Encaminar a los entornos saludables (9 actividades)</v>
      </c>
    </row>
    <row r="25" spans="1:20" ht="39" customHeight="1" x14ac:dyDescent="0.25">
      <c r="A25" s="84" t="s">
        <v>102</v>
      </c>
      <c r="B25" s="9" t="s">
        <v>103</v>
      </c>
      <c r="C25" s="76" t="s">
        <v>19</v>
      </c>
      <c r="D25" s="76" t="s">
        <v>104</v>
      </c>
      <c r="E25" s="76" t="s">
        <v>122</v>
      </c>
      <c r="F25" s="76" t="s">
        <v>123</v>
      </c>
      <c r="G25" s="76" t="s">
        <v>60</v>
      </c>
      <c r="H25" s="76" t="s">
        <v>24</v>
      </c>
      <c r="I25" s="76" t="s">
        <v>25</v>
      </c>
      <c r="J25" s="76" t="s">
        <v>124</v>
      </c>
      <c r="K25" s="76" t="s">
        <v>125</v>
      </c>
      <c r="L25" s="85">
        <v>1</v>
      </c>
      <c r="M25" s="85">
        <v>1</v>
      </c>
      <c r="N25" s="85">
        <v>1</v>
      </c>
      <c r="O25" s="85">
        <v>1</v>
      </c>
      <c r="P25" s="85">
        <v>1</v>
      </c>
      <c r="Q25" s="85">
        <v>1</v>
      </c>
      <c r="R25" s="31">
        <v>1</v>
      </c>
      <c r="S25" s="88" t="s">
        <v>1374</v>
      </c>
      <c r="T25" t="str">
        <f t="shared" si="0"/>
        <v>Actividades realizadas para la promoción de la salud mental y convivencia</v>
      </c>
    </row>
    <row r="26" spans="1:20" ht="45" customHeight="1" x14ac:dyDescent="0.25">
      <c r="A26" s="94" t="s">
        <v>102</v>
      </c>
      <c r="B26" s="80" t="s">
        <v>103</v>
      </c>
      <c r="C26" s="75" t="s">
        <v>19</v>
      </c>
      <c r="D26" s="75" t="s">
        <v>104</v>
      </c>
      <c r="E26" s="75" t="s">
        <v>126</v>
      </c>
      <c r="F26" s="75" t="s">
        <v>127</v>
      </c>
      <c r="G26" s="75" t="s">
        <v>23</v>
      </c>
      <c r="H26" s="75" t="s">
        <v>28</v>
      </c>
      <c r="I26" s="75" t="s">
        <v>25</v>
      </c>
      <c r="J26" s="75" t="s">
        <v>128</v>
      </c>
      <c r="K26" s="75"/>
      <c r="L26" s="75">
        <v>0</v>
      </c>
      <c r="M26" s="75">
        <v>4</v>
      </c>
      <c r="N26" s="75">
        <v>1</v>
      </c>
      <c r="O26" s="75">
        <v>1</v>
      </c>
      <c r="P26" s="75">
        <v>1</v>
      </c>
      <c r="Q26" s="75">
        <v>1</v>
      </c>
      <c r="R26" s="75">
        <v>0.25</v>
      </c>
      <c r="S26" s="88" t="s">
        <v>1375</v>
      </c>
      <c r="T26" t="str">
        <f t="shared" si="0"/>
        <v>Activades realizadas enfocadas a la Salud sexual y reproductiva</v>
      </c>
    </row>
    <row r="27" spans="1:20" ht="40.5" customHeight="1" x14ac:dyDescent="0.25">
      <c r="A27" s="94" t="s">
        <v>102</v>
      </c>
      <c r="B27" s="80" t="s">
        <v>103</v>
      </c>
      <c r="C27" s="75" t="s">
        <v>19</v>
      </c>
      <c r="D27" s="75" t="s">
        <v>104</v>
      </c>
      <c r="E27" s="75" t="s">
        <v>129</v>
      </c>
      <c r="F27" s="75" t="s">
        <v>130</v>
      </c>
      <c r="G27" s="75" t="s">
        <v>23</v>
      </c>
      <c r="H27" s="75" t="s">
        <v>24</v>
      </c>
      <c r="I27" s="75" t="s">
        <v>25</v>
      </c>
      <c r="J27" s="75" t="s">
        <v>130</v>
      </c>
      <c r="K27" s="75"/>
      <c r="L27" s="75">
        <v>0</v>
      </c>
      <c r="M27" s="75">
        <v>1</v>
      </c>
      <c r="N27" s="75">
        <v>1</v>
      </c>
      <c r="O27" s="75">
        <v>1</v>
      </c>
      <c r="P27" s="75">
        <v>1</v>
      </c>
      <c r="Q27" s="75">
        <v>1</v>
      </c>
      <c r="R27" s="75">
        <v>1</v>
      </c>
      <c r="S27" s="115" t="s">
        <v>1376</v>
      </c>
      <c r="T27" t="str">
        <f t="shared" si="0"/>
        <v>Programa para el fortalecimiento de la autoridad sanitaria implementado</v>
      </c>
    </row>
    <row r="28" spans="1:20" ht="40.5" customHeight="1" x14ac:dyDescent="0.25">
      <c r="A28" s="84" t="s">
        <v>102</v>
      </c>
      <c r="B28" s="9" t="s">
        <v>103</v>
      </c>
      <c r="C28" s="76" t="s">
        <v>19</v>
      </c>
      <c r="D28" s="76" t="s">
        <v>104</v>
      </c>
      <c r="E28" s="76" t="s">
        <v>131</v>
      </c>
      <c r="F28" s="76" t="s">
        <v>132</v>
      </c>
      <c r="G28" s="76" t="s">
        <v>60</v>
      </c>
      <c r="H28" s="76" t="s">
        <v>61</v>
      </c>
      <c r="I28" s="76" t="s">
        <v>25</v>
      </c>
      <c r="J28" s="76" t="s">
        <v>133</v>
      </c>
      <c r="K28" s="76" t="s">
        <v>134</v>
      </c>
      <c r="L28" s="85">
        <v>0.8</v>
      </c>
      <c r="M28" s="85">
        <v>0.9</v>
      </c>
      <c r="N28" s="86">
        <v>0.82499999999999996</v>
      </c>
      <c r="O28" s="85">
        <v>0.85</v>
      </c>
      <c r="P28" s="85" t="s">
        <v>135</v>
      </c>
      <c r="Q28" s="85">
        <v>0.9</v>
      </c>
      <c r="R28" s="152">
        <v>0.85</v>
      </c>
      <c r="S28" s="88" t="s">
        <v>1377</v>
      </c>
      <c r="T28" t="str">
        <f t="shared" si="0"/>
        <v>Programas y Actividades realizadas para la seguridad alimentaria y nutricional (5 programas)</v>
      </c>
    </row>
    <row r="29" spans="1:20" ht="37.5" customHeight="1" x14ac:dyDescent="0.25">
      <c r="A29" s="84" t="s">
        <v>102</v>
      </c>
      <c r="B29" s="9" t="s">
        <v>103</v>
      </c>
      <c r="C29" s="75" t="s">
        <v>19</v>
      </c>
      <c r="D29" s="75" t="s">
        <v>104</v>
      </c>
      <c r="E29" s="75" t="s">
        <v>136</v>
      </c>
      <c r="F29" s="75" t="s">
        <v>137</v>
      </c>
      <c r="G29" s="75" t="s">
        <v>23</v>
      </c>
      <c r="H29" s="75" t="s">
        <v>24</v>
      </c>
      <c r="I29" s="75" t="s">
        <v>25</v>
      </c>
      <c r="J29" s="75" t="s">
        <v>137</v>
      </c>
      <c r="K29" s="75"/>
      <c r="L29" s="75">
        <v>0</v>
      </c>
      <c r="M29" s="75">
        <v>1</v>
      </c>
      <c r="N29" s="75">
        <v>1</v>
      </c>
      <c r="O29" s="75">
        <v>1</v>
      </c>
      <c r="P29" s="75">
        <v>1</v>
      </c>
      <c r="Q29" s="75">
        <v>1</v>
      </c>
      <c r="R29" s="75">
        <v>1</v>
      </c>
      <c r="S29" s="115" t="s">
        <v>1378</v>
      </c>
      <c r="T29" t="str">
        <f t="shared" si="0"/>
        <v>Programa para el Control al consumo de sustancias psicoactivas implementado</v>
      </c>
    </row>
    <row r="30" spans="1:20" ht="40.5" customHeight="1" x14ac:dyDescent="0.25">
      <c r="A30" s="84" t="s">
        <v>102</v>
      </c>
      <c r="B30" s="9" t="s">
        <v>103</v>
      </c>
      <c r="C30" s="76" t="s">
        <v>19</v>
      </c>
      <c r="D30" s="76" t="s">
        <v>104</v>
      </c>
      <c r="E30" s="76" t="s">
        <v>142</v>
      </c>
      <c r="F30" s="76" t="s">
        <v>143</v>
      </c>
      <c r="G30" s="76" t="s">
        <v>60</v>
      </c>
      <c r="H30" s="76" t="s">
        <v>24</v>
      </c>
      <c r="I30" s="76" t="s">
        <v>25</v>
      </c>
      <c r="J30" s="76" t="s">
        <v>144</v>
      </c>
      <c r="K30" s="76" t="s">
        <v>145</v>
      </c>
      <c r="L30" s="85">
        <v>1</v>
      </c>
      <c r="M30" s="85">
        <v>1</v>
      </c>
      <c r="N30" s="85">
        <v>1</v>
      </c>
      <c r="O30" s="85">
        <v>1</v>
      </c>
      <c r="P30" s="85">
        <v>1</v>
      </c>
      <c r="Q30" s="85">
        <v>1</v>
      </c>
      <c r="R30" s="32">
        <v>1</v>
      </c>
      <c r="S30" s="115" t="s">
        <v>1379</v>
      </c>
      <c r="T30" t="str">
        <f t="shared" si="0"/>
        <v>Porcentaje de implementación del plan decenal de salud</v>
      </c>
    </row>
    <row r="31" spans="1:20" ht="30" customHeight="1" x14ac:dyDescent="0.25">
      <c r="A31" s="84" t="s">
        <v>102</v>
      </c>
      <c r="B31" s="9" t="s">
        <v>103</v>
      </c>
      <c r="C31" s="75" t="s">
        <v>19</v>
      </c>
      <c r="D31" s="75" t="s">
        <v>104</v>
      </c>
      <c r="E31" s="75" t="s">
        <v>146</v>
      </c>
      <c r="F31" s="75" t="s">
        <v>854</v>
      </c>
      <c r="G31" s="75" t="s">
        <v>60</v>
      </c>
      <c r="H31" s="75" t="s">
        <v>24</v>
      </c>
      <c r="I31" s="75" t="s">
        <v>25</v>
      </c>
      <c r="J31" s="75" t="s">
        <v>147</v>
      </c>
      <c r="K31" s="75" t="s">
        <v>148</v>
      </c>
      <c r="L31" s="31">
        <v>1</v>
      </c>
      <c r="M31" s="31">
        <v>1</v>
      </c>
      <c r="N31" s="31">
        <v>1</v>
      </c>
      <c r="O31" s="31">
        <v>1</v>
      </c>
      <c r="P31" s="31">
        <v>1</v>
      </c>
      <c r="Q31" s="31">
        <v>1</v>
      </c>
      <c r="R31" s="31">
        <v>0</v>
      </c>
      <c r="S31" s="88" t="s">
        <v>1380</v>
      </c>
      <c r="T31" t="str">
        <f t="shared" si="0"/>
        <v>Porcentaje de Implementación del plan territorial de salud</v>
      </c>
    </row>
    <row r="32" spans="1:20" ht="40.5" customHeight="1" x14ac:dyDescent="0.25">
      <c r="A32" s="84" t="s">
        <v>102</v>
      </c>
      <c r="B32" s="9" t="s">
        <v>103</v>
      </c>
      <c r="C32" s="76" t="s">
        <v>19</v>
      </c>
      <c r="D32" s="76" t="s">
        <v>173</v>
      </c>
      <c r="E32" s="76" t="s">
        <v>174</v>
      </c>
      <c r="F32" s="76" t="s">
        <v>175</v>
      </c>
      <c r="G32" s="76" t="s">
        <v>23</v>
      </c>
      <c r="H32" s="76" t="s">
        <v>28</v>
      </c>
      <c r="I32" s="76" t="s">
        <v>25</v>
      </c>
      <c r="J32" s="76" t="s">
        <v>175</v>
      </c>
      <c r="K32" s="76"/>
      <c r="L32" s="76">
        <v>0</v>
      </c>
      <c r="M32" s="76">
        <v>1</v>
      </c>
      <c r="N32" s="76">
        <v>0</v>
      </c>
      <c r="O32" s="76">
        <v>0</v>
      </c>
      <c r="P32" s="76">
        <v>0</v>
      </c>
      <c r="Q32" s="76">
        <v>1</v>
      </c>
      <c r="R32" s="181">
        <v>0</v>
      </c>
      <c r="S32" s="98" t="s">
        <v>1381</v>
      </c>
      <c r="T32" t="str">
        <f t="shared" si="0"/>
        <v>Politica pública del adulto mayor implementada</v>
      </c>
    </row>
    <row r="33" spans="1:20" ht="46.5" customHeight="1" x14ac:dyDescent="0.25">
      <c r="A33" s="84" t="s">
        <v>102</v>
      </c>
      <c r="B33" s="9" t="s">
        <v>103</v>
      </c>
      <c r="C33" s="76" t="s">
        <v>19</v>
      </c>
      <c r="D33" s="76" t="s">
        <v>173</v>
      </c>
      <c r="E33" s="76" t="s">
        <v>176</v>
      </c>
      <c r="F33" s="76" t="s">
        <v>177</v>
      </c>
      <c r="G33" s="76" t="s">
        <v>23</v>
      </c>
      <c r="H33" s="76" t="s">
        <v>24</v>
      </c>
      <c r="I33" s="76" t="s">
        <v>25</v>
      </c>
      <c r="J33" s="76" t="s">
        <v>178</v>
      </c>
      <c r="K33" s="76"/>
      <c r="L33" s="76">
        <v>1</v>
      </c>
      <c r="M33" s="76">
        <v>1</v>
      </c>
      <c r="N33" s="76">
        <v>1</v>
      </c>
      <c r="O33" s="76">
        <v>1</v>
      </c>
      <c r="P33" s="76">
        <v>1</v>
      </c>
      <c r="Q33" s="76">
        <v>1</v>
      </c>
      <c r="R33" s="75">
        <v>1</v>
      </c>
      <c r="S33" s="115" t="s">
        <v>1382</v>
      </c>
      <c r="T33" t="str">
        <f t="shared" si="0"/>
        <v>Politica pública de infancia y adolescencia Mantenida</v>
      </c>
    </row>
    <row r="34" spans="1:20" ht="36" customHeight="1" x14ac:dyDescent="0.25">
      <c r="A34" s="84" t="s">
        <v>102</v>
      </c>
      <c r="B34" s="9" t="s">
        <v>103</v>
      </c>
      <c r="C34" s="75" t="s">
        <v>19</v>
      </c>
      <c r="D34" s="75" t="s">
        <v>173</v>
      </c>
      <c r="E34" s="75" t="s">
        <v>179</v>
      </c>
      <c r="F34" s="75" t="s">
        <v>180</v>
      </c>
      <c r="G34" s="75" t="s">
        <v>23</v>
      </c>
      <c r="H34" s="75" t="s">
        <v>24</v>
      </c>
      <c r="I34" s="75" t="s">
        <v>25</v>
      </c>
      <c r="J34" s="75" t="s">
        <v>181</v>
      </c>
      <c r="K34" s="75" t="s">
        <v>182</v>
      </c>
      <c r="L34" s="32">
        <v>1</v>
      </c>
      <c r="M34" s="32">
        <v>1</v>
      </c>
      <c r="N34" s="32">
        <v>1</v>
      </c>
      <c r="O34" s="32">
        <v>1</v>
      </c>
      <c r="P34" s="32">
        <v>1</v>
      </c>
      <c r="Q34" s="32">
        <v>1</v>
      </c>
      <c r="R34" s="31">
        <v>1</v>
      </c>
      <c r="S34" s="88" t="s">
        <v>1383</v>
      </c>
      <c r="T34" t="str">
        <f t="shared" si="0"/>
        <v>Porcentaje de victimas atendidos</v>
      </c>
    </row>
    <row r="35" spans="1:20" ht="37.5" customHeight="1" x14ac:dyDescent="0.25">
      <c r="A35" s="84" t="s">
        <v>102</v>
      </c>
      <c r="B35" s="9" t="s">
        <v>103</v>
      </c>
      <c r="C35" s="76" t="s">
        <v>19</v>
      </c>
      <c r="D35" s="76" t="s">
        <v>173</v>
      </c>
      <c r="E35" s="76" t="s">
        <v>183</v>
      </c>
      <c r="F35" s="76" t="s">
        <v>184</v>
      </c>
      <c r="G35" s="76" t="s">
        <v>23</v>
      </c>
      <c r="H35" s="76" t="s">
        <v>24</v>
      </c>
      <c r="I35" s="76" t="s">
        <v>25</v>
      </c>
      <c r="J35" s="76" t="s">
        <v>185</v>
      </c>
      <c r="K35" s="76"/>
      <c r="L35" s="76">
        <v>1</v>
      </c>
      <c r="M35" s="76">
        <v>1</v>
      </c>
      <c r="N35" s="76">
        <v>1</v>
      </c>
      <c r="O35" s="76">
        <v>1</v>
      </c>
      <c r="P35" s="76">
        <v>1</v>
      </c>
      <c r="Q35" s="76">
        <v>1</v>
      </c>
      <c r="R35" s="75">
        <v>1</v>
      </c>
      <c r="S35" s="115" t="s">
        <v>1384</v>
      </c>
      <c r="T35" t="str">
        <f t="shared" si="0"/>
        <v>Política pública de atención integral a las personas con capacidades diferentes Mantenida (Inclusión socia, capacidad de emprendimiento, fortalecimiento y rehabilitacion, banco de ayudas, caracterización)</v>
      </c>
    </row>
    <row r="36" spans="1:20" x14ac:dyDescent="0.25">
      <c r="A36" s="84" t="s">
        <v>102</v>
      </c>
      <c r="B36" s="9" t="s">
        <v>103</v>
      </c>
      <c r="C36" s="76" t="s">
        <v>19</v>
      </c>
      <c r="D36" s="76" t="s">
        <v>173</v>
      </c>
      <c r="E36" s="76" t="s">
        <v>186</v>
      </c>
      <c r="F36" s="76" t="s">
        <v>187</v>
      </c>
      <c r="G36" s="76" t="s">
        <v>23</v>
      </c>
      <c r="H36" s="76" t="s">
        <v>28</v>
      </c>
      <c r="I36" s="76" t="s">
        <v>25</v>
      </c>
      <c r="J36" s="76" t="s">
        <v>188</v>
      </c>
      <c r="K36" s="76"/>
      <c r="L36" s="76">
        <v>1</v>
      </c>
      <c r="M36" s="76">
        <v>1</v>
      </c>
      <c r="N36" s="76">
        <v>1</v>
      </c>
      <c r="O36" s="76">
        <v>1</v>
      </c>
      <c r="P36" s="76">
        <v>1</v>
      </c>
      <c r="Q36" s="76">
        <v>1</v>
      </c>
      <c r="R36" s="75"/>
      <c r="S36" s="183" t="s">
        <v>1385</v>
      </c>
      <c r="T36" t="str">
        <f t="shared" si="0"/>
        <v>Política pública de genero, Mujer y equidad "una prioridad" mantenida</v>
      </c>
    </row>
    <row r="37" spans="1:20" ht="25.5" customHeight="1" x14ac:dyDescent="0.25">
      <c r="A37" s="84" t="s">
        <v>102</v>
      </c>
      <c r="B37" s="9" t="s">
        <v>103</v>
      </c>
      <c r="C37" s="76" t="s">
        <v>19</v>
      </c>
      <c r="D37" s="76" t="s">
        <v>173</v>
      </c>
      <c r="E37" s="76" t="s">
        <v>189</v>
      </c>
      <c r="F37" s="76" t="s">
        <v>190</v>
      </c>
      <c r="G37" s="76" t="s">
        <v>60</v>
      </c>
      <c r="H37" s="76" t="s">
        <v>24</v>
      </c>
      <c r="I37" s="76" t="s">
        <v>25</v>
      </c>
      <c r="J37" s="76" t="s">
        <v>191</v>
      </c>
      <c r="K37" s="76" t="s">
        <v>192</v>
      </c>
      <c r="L37" s="85">
        <v>0.8</v>
      </c>
      <c r="M37" s="85">
        <v>1</v>
      </c>
      <c r="N37" s="85">
        <v>1</v>
      </c>
      <c r="O37" s="85">
        <v>1</v>
      </c>
      <c r="P37" s="85">
        <v>1</v>
      </c>
      <c r="Q37" s="85">
        <v>1</v>
      </c>
      <c r="R37" s="31">
        <v>1</v>
      </c>
      <c r="S37" s="115" t="s">
        <v>1386</v>
      </c>
      <c r="T37" t="str">
        <f t="shared" si="0"/>
        <v>Actividades realizadas para la Atención y apoyo a la niñez, infancia, adolescencia, Juventud (Acompañamiento a los CDI, actualización sistema de información, acompa. Psicologico)</v>
      </c>
    </row>
    <row r="38" spans="1:20" x14ac:dyDescent="0.25">
      <c r="A38" s="84" t="s">
        <v>102</v>
      </c>
      <c r="B38" s="9" t="s">
        <v>103</v>
      </c>
      <c r="C38" s="76" t="s">
        <v>19</v>
      </c>
      <c r="D38" s="76" t="s">
        <v>173</v>
      </c>
      <c r="E38" s="76" t="s">
        <v>193</v>
      </c>
      <c r="F38" s="76" t="s">
        <v>194</v>
      </c>
      <c r="G38" s="76" t="s">
        <v>23</v>
      </c>
      <c r="H38" s="76" t="s">
        <v>24</v>
      </c>
      <c r="I38" s="76" t="s">
        <v>25</v>
      </c>
      <c r="J38" s="76" t="s">
        <v>195</v>
      </c>
      <c r="K38" s="76"/>
      <c r="L38" s="76">
        <v>0</v>
      </c>
      <c r="M38" s="76">
        <v>5</v>
      </c>
      <c r="N38" s="76">
        <v>5</v>
      </c>
      <c r="O38" s="76">
        <v>5</v>
      </c>
      <c r="P38" s="76">
        <v>5</v>
      </c>
      <c r="Q38" s="76">
        <v>5</v>
      </c>
      <c r="R38" s="75"/>
      <c r="S38" s="183" t="s">
        <v>1385</v>
      </c>
      <c r="T38" t="str">
        <f t="shared" si="0"/>
        <v>Actividades realizadas con enfoque de igualdad de genero para organizaciones de mujeres(ferias y eventos, capacitaciones, talleres, emprendimiento, observatorio)</v>
      </c>
    </row>
    <row r="39" spans="1:20" ht="28.5" customHeight="1" x14ac:dyDescent="0.25">
      <c r="A39" s="84" t="s">
        <v>102</v>
      </c>
      <c r="B39" s="9" t="s">
        <v>103</v>
      </c>
      <c r="C39" s="75" t="s">
        <v>19</v>
      </c>
      <c r="D39" s="75" t="s">
        <v>173</v>
      </c>
      <c r="E39" s="75" t="s">
        <v>196</v>
      </c>
      <c r="F39" s="75" t="s">
        <v>197</v>
      </c>
      <c r="G39" s="75" t="s">
        <v>60</v>
      </c>
      <c r="H39" s="75" t="s">
        <v>24</v>
      </c>
      <c r="I39" s="75" t="s">
        <v>25</v>
      </c>
      <c r="J39" s="75" t="s">
        <v>198</v>
      </c>
      <c r="K39" s="75" t="s">
        <v>199</v>
      </c>
      <c r="L39" s="75">
        <v>0</v>
      </c>
      <c r="M39" s="31">
        <v>1</v>
      </c>
      <c r="N39" s="31">
        <v>1</v>
      </c>
      <c r="O39" s="31">
        <v>1</v>
      </c>
      <c r="P39" s="31">
        <v>1</v>
      </c>
      <c r="Q39" s="31">
        <v>1</v>
      </c>
      <c r="R39" s="32">
        <v>1</v>
      </c>
      <c r="S39" s="88" t="s">
        <v>1387</v>
      </c>
      <c r="T39" t="str">
        <f t="shared" si="0"/>
        <v>Porcentaje de madres y padres cabezas de hogar atendidos</v>
      </c>
    </row>
    <row r="40" spans="1:20" ht="25.5" customHeight="1" x14ac:dyDescent="0.25">
      <c r="A40" s="84" t="s">
        <v>102</v>
      </c>
      <c r="B40" s="9" t="s">
        <v>103</v>
      </c>
      <c r="C40" s="75" t="s">
        <v>19</v>
      </c>
      <c r="D40" s="75" t="s">
        <v>173</v>
      </c>
      <c r="E40" s="75" t="s">
        <v>200</v>
      </c>
      <c r="F40" s="75" t="s">
        <v>201</v>
      </c>
      <c r="G40" s="75" t="s">
        <v>60</v>
      </c>
      <c r="H40" s="75" t="s">
        <v>24</v>
      </c>
      <c r="I40" s="75" t="s">
        <v>25</v>
      </c>
      <c r="J40" s="75" t="s">
        <v>202</v>
      </c>
      <c r="K40" s="75" t="s">
        <v>203</v>
      </c>
      <c r="L40" s="32">
        <v>1</v>
      </c>
      <c r="M40" s="32">
        <v>1</v>
      </c>
      <c r="N40" s="32">
        <v>1</v>
      </c>
      <c r="O40" s="32">
        <v>1</v>
      </c>
      <c r="P40" s="32">
        <v>1</v>
      </c>
      <c r="Q40" s="32">
        <v>1</v>
      </c>
      <c r="R40" s="32">
        <v>1</v>
      </c>
      <c r="S40" s="88" t="s">
        <v>1388</v>
      </c>
      <c r="T40" t="str">
        <f t="shared" si="0"/>
        <v>Programa red unidos fortalecido</v>
      </c>
    </row>
    <row r="41" spans="1:20" ht="34.5" customHeight="1" x14ac:dyDescent="0.25">
      <c r="A41" s="84" t="s">
        <v>102</v>
      </c>
      <c r="B41" s="9" t="s">
        <v>103</v>
      </c>
      <c r="C41" s="76" t="s">
        <v>19</v>
      </c>
      <c r="D41" s="76" t="s">
        <v>173</v>
      </c>
      <c r="E41" s="76" t="s">
        <v>204</v>
      </c>
      <c r="F41" s="76" t="s">
        <v>855</v>
      </c>
      <c r="G41" s="76" t="s">
        <v>23</v>
      </c>
      <c r="H41" s="76" t="s">
        <v>24</v>
      </c>
      <c r="I41" s="76" t="s">
        <v>25</v>
      </c>
      <c r="J41" s="76" t="s">
        <v>206</v>
      </c>
      <c r="K41" s="76"/>
      <c r="L41" s="76">
        <v>0</v>
      </c>
      <c r="M41" s="76">
        <v>4</v>
      </c>
      <c r="N41" s="76">
        <v>4</v>
      </c>
      <c r="O41" s="76">
        <v>4</v>
      </c>
      <c r="P41" s="76">
        <v>4</v>
      </c>
      <c r="Q41" s="76">
        <v>4</v>
      </c>
      <c r="R41" s="75">
        <v>4</v>
      </c>
      <c r="S41" s="88" t="s">
        <v>1389</v>
      </c>
      <c r="T41" t="str">
        <f t="shared" si="0"/>
        <v>Actividades integrales realizadas para el Fortalecimiento de la institucionalidad para responder equitativamente el goce efectivo de derechos de victimas (Caracterización, Atención al usuario, capacitaciones en deberes y derechos, ayudas inmediatas)</v>
      </c>
    </row>
    <row r="42" spans="1:20" ht="37.5" customHeight="1" x14ac:dyDescent="0.25">
      <c r="A42" s="84" t="s">
        <v>102</v>
      </c>
      <c r="B42" s="9" t="s">
        <v>103</v>
      </c>
      <c r="C42" s="76" t="s">
        <v>19</v>
      </c>
      <c r="D42" s="76" t="s">
        <v>173</v>
      </c>
      <c r="E42" s="76" t="s">
        <v>209</v>
      </c>
      <c r="F42" s="76" t="s">
        <v>210</v>
      </c>
      <c r="G42" s="76" t="s">
        <v>60</v>
      </c>
      <c r="H42" s="76" t="s">
        <v>24</v>
      </c>
      <c r="I42" s="76" t="s">
        <v>25</v>
      </c>
      <c r="J42" s="76" t="s">
        <v>211</v>
      </c>
      <c r="K42" s="76" t="s">
        <v>212</v>
      </c>
      <c r="L42" s="76" t="s">
        <v>213</v>
      </c>
      <c r="M42" s="85">
        <v>0.92</v>
      </c>
      <c r="N42" s="85">
        <v>0.92</v>
      </c>
      <c r="O42" s="85">
        <v>0.92</v>
      </c>
      <c r="P42" s="85">
        <v>0.92</v>
      </c>
      <c r="Q42" s="85">
        <v>0.92</v>
      </c>
      <c r="R42" s="31">
        <v>0.23</v>
      </c>
      <c r="S42" s="115" t="s">
        <v>1390</v>
      </c>
      <c r="T42" t="str">
        <f t="shared" si="0"/>
        <v>Cobertura en el programa de Mas Familias en acción</v>
      </c>
    </row>
    <row r="43" spans="1:20" ht="49.5" customHeight="1" x14ac:dyDescent="0.25">
      <c r="A43" s="84" t="s">
        <v>102</v>
      </c>
      <c r="B43" s="9" t="s">
        <v>103</v>
      </c>
      <c r="C43" s="76" t="s">
        <v>287</v>
      </c>
      <c r="D43" s="76" t="s">
        <v>288</v>
      </c>
      <c r="E43" s="76" t="s">
        <v>301</v>
      </c>
      <c r="F43" s="75" t="s">
        <v>302</v>
      </c>
      <c r="G43" s="75" t="s">
        <v>60</v>
      </c>
      <c r="H43" s="75" t="s">
        <v>61</v>
      </c>
      <c r="I43" s="75" t="s">
        <v>25</v>
      </c>
      <c r="J43" s="75" t="s">
        <v>303</v>
      </c>
      <c r="K43" s="75" t="s">
        <v>304</v>
      </c>
      <c r="L43" s="85">
        <v>0.15</v>
      </c>
      <c r="M43" s="85">
        <v>0.2</v>
      </c>
      <c r="N43" s="31">
        <v>0.16</v>
      </c>
      <c r="O43" s="85">
        <v>0.17</v>
      </c>
      <c r="P43" s="85">
        <v>0.18</v>
      </c>
      <c r="Q43" s="85">
        <v>0.2</v>
      </c>
      <c r="R43" s="30">
        <v>0.03</v>
      </c>
      <c r="S43" s="88" t="s">
        <v>1391</v>
      </c>
      <c r="T43" t="str">
        <f t="shared" si="0"/>
        <v>Personas Colocadas con la agencia pública de Empleo</v>
      </c>
    </row>
    <row r="44" spans="1:20" ht="42" customHeight="1" x14ac:dyDescent="0.25">
      <c r="A44" s="84" t="s">
        <v>102</v>
      </c>
      <c r="B44" s="9" t="s">
        <v>103</v>
      </c>
      <c r="C44" s="76" t="s">
        <v>287</v>
      </c>
      <c r="D44" s="76" t="s">
        <v>324</v>
      </c>
      <c r="E44" s="76" t="s">
        <v>325</v>
      </c>
      <c r="F44" s="75" t="s">
        <v>326</v>
      </c>
      <c r="G44" s="75" t="s">
        <v>23</v>
      </c>
      <c r="H44" s="75" t="s">
        <v>28</v>
      </c>
      <c r="I44" s="75" t="s">
        <v>25</v>
      </c>
      <c r="J44" s="75" t="s">
        <v>327</v>
      </c>
      <c r="K44" s="75"/>
      <c r="L44" s="76">
        <v>0</v>
      </c>
      <c r="M44" s="76">
        <v>16</v>
      </c>
      <c r="N44" s="75">
        <v>4</v>
      </c>
      <c r="O44" s="76">
        <v>4</v>
      </c>
      <c r="P44" s="76">
        <v>4</v>
      </c>
      <c r="Q44" s="76">
        <v>4</v>
      </c>
      <c r="R44" s="75">
        <v>1</v>
      </c>
      <c r="S44" s="88" t="s">
        <v>1392</v>
      </c>
      <c r="T44" t="str">
        <f t="shared" si="0"/>
        <v>Alianzas público- privadas establecidas</v>
      </c>
    </row>
    <row r="45" spans="1:20" ht="54" customHeight="1" x14ac:dyDescent="0.25">
      <c r="A45" s="84" t="s">
        <v>102</v>
      </c>
      <c r="B45" s="81"/>
      <c r="C45" s="75" t="s">
        <v>287</v>
      </c>
      <c r="D45" s="75" t="s">
        <v>324</v>
      </c>
      <c r="E45" s="75" t="s">
        <v>333</v>
      </c>
      <c r="F45" s="75" t="s">
        <v>326</v>
      </c>
      <c r="G45" s="75" t="s">
        <v>23</v>
      </c>
      <c r="H45" s="75" t="s">
        <v>28</v>
      </c>
      <c r="I45" s="75" t="s">
        <v>111</v>
      </c>
      <c r="J45" s="75" t="s">
        <v>327</v>
      </c>
      <c r="K45" s="75"/>
      <c r="L45" s="75">
        <v>0</v>
      </c>
      <c r="M45" s="75">
        <v>16</v>
      </c>
      <c r="N45" s="75">
        <v>4</v>
      </c>
      <c r="O45" s="75">
        <v>4</v>
      </c>
      <c r="P45" s="75">
        <v>4</v>
      </c>
      <c r="Q45" s="75">
        <v>4</v>
      </c>
      <c r="R45" s="75">
        <v>1</v>
      </c>
      <c r="S45" s="88" t="s">
        <v>1393</v>
      </c>
      <c r="T45" t="str">
        <f t="shared" si="0"/>
        <v>Alianzas público- privadas establecidas</v>
      </c>
    </row>
    <row r="46" spans="1:20" x14ac:dyDescent="0.25">
      <c r="A46" s="84" t="s">
        <v>102</v>
      </c>
      <c r="B46" s="9" t="s">
        <v>103</v>
      </c>
      <c r="C46" s="76" t="s">
        <v>432</v>
      </c>
      <c r="D46" s="76" t="s">
        <v>470</v>
      </c>
      <c r="E46" s="76" t="s">
        <v>476</v>
      </c>
      <c r="F46" s="76" t="s">
        <v>477</v>
      </c>
      <c r="G46" s="76" t="s">
        <v>23</v>
      </c>
      <c r="H46" s="76" t="s">
        <v>61</v>
      </c>
      <c r="I46" s="76" t="s">
        <v>25</v>
      </c>
      <c r="J46" s="76" t="s">
        <v>478</v>
      </c>
      <c r="K46" s="76"/>
      <c r="L46" s="76">
        <v>1</v>
      </c>
      <c r="M46" s="76">
        <v>4</v>
      </c>
      <c r="N46" s="76">
        <v>1</v>
      </c>
      <c r="O46" s="76">
        <v>2</v>
      </c>
      <c r="P46" s="76">
        <v>3</v>
      </c>
      <c r="Q46" s="76">
        <v>4</v>
      </c>
      <c r="R46" s="75">
        <v>1</v>
      </c>
      <c r="S46" s="75" t="s">
        <v>712</v>
      </c>
      <c r="T46" t="str">
        <f t="shared" si="0"/>
        <v>Escuelas de formación ciudadada funcionando</v>
      </c>
    </row>
    <row r="47" spans="1:20" x14ac:dyDescent="0.25">
      <c r="A47" s="84" t="s">
        <v>102</v>
      </c>
      <c r="B47" s="9" t="s">
        <v>103</v>
      </c>
      <c r="C47" s="76" t="s">
        <v>432</v>
      </c>
      <c r="D47" s="76" t="s">
        <v>470</v>
      </c>
      <c r="E47" s="76" t="s">
        <v>476</v>
      </c>
      <c r="F47" s="76" t="s">
        <v>479</v>
      </c>
      <c r="G47" s="76" t="s">
        <v>23</v>
      </c>
      <c r="H47" s="76" t="s">
        <v>61</v>
      </c>
      <c r="I47" s="76" t="s">
        <v>25</v>
      </c>
      <c r="J47" s="76" t="s">
        <v>480</v>
      </c>
      <c r="K47" s="76"/>
      <c r="L47" s="76">
        <v>42</v>
      </c>
      <c r="M47" s="76">
        <v>50</v>
      </c>
      <c r="N47" s="76">
        <v>42</v>
      </c>
      <c r="O47" s="76">
        <v>45</v>
      </c>
      <c r="P47" s="76">
        <v>48</v>
      </c>
      <c r="Q47" s="76">
        <v>50</v>
      </c>
      <c r="R47" s="75">
        <v>42</v>
      </c>
      <c r="S47" s="75" t="s">
        <v>1395</v>
      </c>
      <c r="T47" t="str">
        <f t="shared" si="0"/>
        <v>JAC activas y ajustadas a la ley 743 de 2002</v>
      </c>
    </row>
    <row r="48" spans="1:20" x14ac:dyDescent="0.25">
      <c r="A48" s="84" t="s">
        <v>102</v>
      </c>
      <c r="B48" s="9" t="s">
        <v>103</v>
      </c>
      <c r="C48" s="76" t="s">
        <v>432</v>
      </c>
      <c r="D48" s="76" t="s">
        <v>470</v>
      </c>
      <c r="E48" s="76" t="s">
        <v>481</v>
      </c>
      <c r="F48" s="76" t="s">
        <v>482</v>
      </c>
      <c r="G48" s="76" t="s">
        <v>23</v>
      </c>
      <c r="H48" s="76" t="s">
        <v>61</v>
      </c>
      <c r="I48" s="76" t="s">
        <v>25</v>
      </c>
      <c r="J48" s="76" t="s">
        <v>1394</v>
      </c>
      <c r="K48" s="76"/>
      <c r="L48" s="76">
        <v>96</v>
      </c>
      <c r="M48" s="76">
        <v>150</v>
      </c>
      <c r="N48" s="76">
        <v>100</v>
      </c>
      <c r="O48" s="76">
        <v>115</v>
      </c>
      <c r="P48" s="76">
        <v>130</v>
      </c>
      <c r="Q48" s="76">
        <v>150</v>
      </c>
      <c r="R48" s="75">
        <v>60</v>
      </c>
      <c r="S48" s="75" t="s">
        <v>1396</v>
      </c>
      <c r="T48" t="str">
        <f t="shared" si="0"/>
        <v>Caracterizaciones de organizaciones sociales y comunitarias existentes enn el municipio</v>
      </c>
    </row>
    <row r="49" spans="1:20" x14ac:dyDescent="0.25">
      <c r="A49" s="84" t="s">
        <v>102</v>
      </c>
      <c r="B49" s="9" t="s">
        <v>103</v>
      </c>
      <c r="C49" s="76" t="s">
        <v>432</v>
      </c>
      <c r="D49" s="76" t="s">
        <v>470</v>
      </c>
      <c r="E49" s="76" t="s">
        <v>481</v>
      </c>
      <c r="F49" s="76" t="s">
        <v>484</v>
      </c>
      <c r="G49" s="76" t="s">
        <v>23</v>
      </c>
      <c r="H49" s="76" t="s">
        <v>28</v>
      </c>
      <c r="I49" s="76" t="s">
        <v>25</v>
      </c>
      <c r="J49" s="76" t="s">
        <v>485</v>
      </c>
      <c r="K49" s="76"/>
      <c r="L49" s="76">
        <v>0</v>
      </c>
      <c r="M49" s="76">
        <v>16</v>
      </c>
      <c r="N49" s="76">
        <v>4</v>
      </c>
      <c r="O49" s="76">
        <v>4</v>
      </c>
      <c r="P49" s="76">
        <v>4</v>
      </c>
      <c r="Q49" s="76">
        <v>4</v>
      </c>
      <c r="R49" s="75">
        <v>3</v>
      </c>
      <c r="S49" s="75" t="s">
        <v>1397</v>
      </c>
      <c r="T49" t="str">
        <f t="shared" si="0"/>
        <v>Eventos realizados para promover la ley de participación ciudadana</v>
      </c>
    </row>
    <row r="50" spans="1:20" x14ac:dyDescent="0.25">
      <c r="A50" s="9" t="s">
        <v>364</v>
      </c>
      <c r="B50" s="9" t="s">
        <v>365</v>
      </c>
      <c r="C50" s="7" t="s">
        <v>287</v>
      </c>
      <c r="D50" s="7" t="s">
        <v>366</v>
      </c>
      <c r="E50" s="7" t="s">
        <v>367</v>
      </c>
      <c r="F50" s="7" t="s">
        <v>663</v>
      </c>
      <c r="G50" s="7" t="s">
        <v>23</v>
      </c>
      <c r="H50" s="7" t="s">
        <v>24</v>
      </c>
      <c r="I50" s="7" t="s">
        <v>25</v>
      </c>
      <c r="J50" s="7" t="s">
        <v>368</v>
      </c>
      <c r="K50" s="7"/>
      <c r="L50" s="7">
        <v>0</v>
      </c>
      <c r="M50" s="7">
        <v>3</v>
      </c>
      <c r="N50" s="7">
        <v>3</v>
      </c>
      <c r="O50" s="7">
        <v>3</v>
      </c>
      <c r="P50" s="7">
        <v>3</v>
      </c>
      <c r="Q50" s="7">
        <v>3</v>
      </c>
      <c r="R50" s="76">
        <v>2</v>
      </c>
      <c r="S50" s="13" t="s">
        <v>1398</v>
      </c>
      <c r="T50" t="str">
        <f t="shared" si="0"/>
        <v>Estrategias implementadas (en cicla, día sin carro, pico y placa ) de movilidad no motorizada</v>
      </c>
    </row>
    <row r="51" spans="1:20" x14ac:dyDescent="0.25">
      <c r="A51" s="9" t="s">
        <v>364</v>
      </c>
      <c r="B51" s="9" t="s">
        <v>365</v>
      </c>
      <c r="C51" s="13" t="s">
        <v>287</v>
      </c>
      <c r="D51" s="13" t="s">
        <v>366</v>
      </c>
      <c r="E51" s="13" t="s">
        <v>369</v>
      </c>
      <c r="F51" s="13" t="s">
        <v>370</v>
      </c>
      <c r="G51" s="13" t="s">
        <v>23</v>
      </c>
      <c r="H51" s="13" t="s">
        <v>61</v>
      </c>
      <c r="I51" s="7" t="s">
        <v>25</v>
      </c>
      <c r="J51" s="13" t="s">
        <v>371</v>
      </c>
      <c r="K51" s="13"/>
      <c r="L51" s="13">
        <v>0</v>
      </c>
      <c r="M51" s="13">
        <v>12</v>
      </c>
      <c r="N51" s="13">
        <v>3</v>
      </c>
      <c r="O51" s="13">
        <v>6</v>
      </c>
      <c r="P51" s="13">
        <v>9</v>
      </c>
      <c r="Q51" s="13">
        <v>12</v>
      </c>
      <c r="R51" s="75">
        <v>1</v>
      </c>
      <c r="S51" s="13" t="s">
        <v>1399</v>
      </c>
      <c r="T51" t="str">
        <f t="shared" si="0"/>
        <v>Capacitaciones, eventos, foros, cartillas para el uso de la bicicleta</v>
      </c>
    </row>
    <row r="52" spans="1:20" x14ac:dyDescent="0.25">
      <c r="A52" s="9" t="s">
        <v>364</v>
      </c>
      <c r="B52" s="9" t="s">
        <v>365</v>
      </c>
      <c r="C52" s="7" t="s">
        <v>287</v>
      </c>
      <c r="D52" s="7" t="s">
        <v>366</v>
      </c>
      <c r="E52" s="7" t="s">
        <v>372</v>
      </c>
      <c r="F52" s="7" t="s">
        <v>850</v>
      </c>
      <c r="G52" s="7" t="s">
        <v>23</v>
      </c>
      <c r="H52" s="7" t="s">
        <v>24</v>
      </c>
      <c r="I52" s="7" t="s">
        <v>25</v>
      </c>
      <c r="J52" s="7" t="s">
        <v>667</v>
      </c>
      <c r="K52" s="7"/>
      <c r="L52" s="7">
        <v>0</v>
      </c>
      <c r="M52" s="7">
        <v>1</v>
      </c>
      <c r="N52" s="7">
        <v>1</v>
      </c>
      <c r="O52" s="7">
        <v>1</v>
      </c>
      <c r="P52" s="7">
        <v>1</v>
      </c>
      <c r="Q52" s="7">
        <v>1</v>
      </c>
      <c r="R52" s="76">
        <v>1</v>
      </c>
      <c r="S52" s="13" t="s">
        <v>1245</v>
      </c>
      <c r="T52" t="str">
        <f t="shared" si="0"/>
        <v>Controles ambientales a los vehículos adscritos a las empresas de transporte publico de pasajeros del municipio</v>
      </c>
    </row>
    <row r="53" spans="1:20" ht="15.75" customHeight="1" x14ac:dyDescent="0.25">
      <c r="A53" s="9" t="s">
        <v>364</v>
      </c>
      <c r="B53" s="9" t="s">
        <v>365</v>
      </c>
      <c r="C53" s="7" t="s">
        <v>287</v>
      </c>
      <c r="D53" s="7" t="s">
        <v>366</v>
      </c>
      <c r="E53" s="7" t="s">
        <v>372</v>
      </c>
      <c r="F53" s="7" t="s">
        <v>669</v>
      </c>
      <c r="G53" s="7" t="s">
        <v>23</v>
      </c>
      <c r="H53" s="7" t="s">
        <v>24</v>
      </c>
      <c r="I53" s="7" t="s">
        <v>25</v>
      </c>
      <c r="J53" s="7" t="s">
        <v>374</v>
      </c>
      <c r="K53" s="7"/>
      <c r="L53" s="7">
        <v>0</v>
      </c>
      <c r="M53" s="7">
        <v>1</v>
      </c>
      <c r="N53" s="7">
        <v>1</v>
      </c>
      <c r="O53" s="7">
        <v>1</v>
      </c>
      <c r="P53" s="7">
        <v>1</v>
      </c>
      <c r="Q53" s="7">
        <v>1</v>
      </c>
      <c r="R53" s="76">
        <v>0</v>
      </c>
      <c r="S53" s="115" t="s">
        <v>1400</v>
      </c>
      <c r="T53" t="str">
        <f t="shared" si="0"/>
        <v>Capacitaciones de sensibilización ambiental a las empresas de transporte publico de pasajeros</v>
      </c>
    </row>
    <row r="54" spans="1:20" x14ac:dyDescent="0.25">
      <c r="A54" s="9" t="s">
        <v>364</v>
      </c>
      <c r="B54" s="9" t="s">
        <v>365</v>
      </c>
      <c r="C54" s="7" t="s">
        <v>287</v>
      </c>
      <c r="D54" s="7" t="s">
        <v>366</v>
      </c>
      <c r="E54" s="7" t="s">
        <v>375</v>
      </c>
      <c r="F54" s="7" t="s">
        <v>376</v>
      </c>
      <c r="G54" s="7" t="s">
        <v>23</v>
      </c>
      <c r="H54" s="7" t="s">
        <v>24</v>
      </c>
      <c r="I54" s="7" t="s">
        <v>25</v>
      </c>
      <c r="J54" s="7" t="s">
        <v>377</v>
      </c>
      <c r="K54" s="7"/>
      <c r="L54" s="7">
        <v>1</v>
      </c>
      <c r="M54" s="7">
        <v>1</v>
      </c>
      <c r="N54" s="7">
        <v>1</v>
      </c>
      <c r="O54" s="7">
        <v>1</v>
      </c>
      <c r="P54" s="7">
        <v>1</v>
      </c>
      <c r="Q54" s="7">
        <v>1</v>
      </c>
      <c r="R54" s="76">
        <v>1</v>
      </c>
      <c r="S54" s="13" t="s">
        <v>1401</v>
      </c>
      <c r="T54" t="str">
        <f t="shared" si="0"/>
        <v>Plan de movilidad</v>
      </c>
    </row>
    <row r="55" spans="1:20" x14ac:dyDescent="0.25">
      <c r="A55" s="9" t="s">
        <v>364</v>
      </c>
      <c r="B55" s="9" t="s">
        <v>365</v>
      </c>
      <c r="C55" s="7" t="s">
        <v>287</v>
      </c>
      <c r="D55" s="7" t="s">
        <v>366</v>
      </c>
      <c r="E55" s="7" t="s">
        <v>375</v>
      </c>
      <c r="F55" s="7" t="s">
        <v>851</v>
      </c>
      <c r="G55" s="7" t="s">
        <v>23</v>
      </c>
      <c r="H55" s="7" t="s">
        <v>24</v>
      </c>
      <c r="I55" s="7" t="s">
        <v>25</v>
      </c>
      <c r="J55" s="7" t="s">
        <v>673</v>
      </c>
      <c r="K55" s="7"/>
      <c r="L55" s="7">
        <v>1</v>
      </c>
      <c r="M55" s="7">
        <v>1</v>
      </c>
      <c r="N55" s="7">
        <v>1</v>
      </c>
      <c r="O55" s="7">
        <v>1</v>
      </c>
      <c r="P55" s="7">
        <v>1</v>
      </c>
      <c r="Q55" s="7">
        <v>1</v>
      </c>
      <c r="R55" s="76">
        <v>1</v>
      </c>
      <c r="S55" s="13" t="s">
        <v>1248</v>
      </c>
      <c r="T55" t="str">
        <f t="shared" si="0"/>
        <v>Plan estratégico de seguridad vial</v>
      </c>
    </row>
    <row r="56" spans="1:20" x14ac:dyDescent="0.25">
      <c r="A56" s="9" t="s">
        <v>364</v>
      </c>
      <c r="B56" s="9" t="s">
        <v>365</v>
      </c>
      <c r="C56" s="7" t="s">
        <v>287</v>
      </c>
      <c r="D56" s="7" t="s">
        <v>366</v>
      </c>
      <c r="E56" s="7" t="s">
        <v>379</v>
      </c>
      <c r="F56" s="7" t="s">
        <v>675</v>
      </c>
      <c r="G56" s="7" t="s">
        <v>23</v>
      </c>
      <c r="H56" s="7" t="s">
        <v>24</v>
      </c>
      <c r="I56" s="7" t="s">
        <v>25</v>
      </c>
      <c r="J56" s="7" t="s">
        <v>676</v>
      </c>
      <c r="K56" s="7"/>
      <c r="L56" s="7">
        <v>0</v>
      </c>
      <c r="M56" s="7">
        <v>5</v>
      </c>
      <c r="N56" s="7">
        <v>5</v>
      </c>
      <c r="O56" s="7">
        <v>5</v>
      </c>
      <c r="P56" s="7">
        <v>5</v>
      </c>
      <c r="Q56" s="7">
        <v>5</v>
      </c>
      <c r="R56" s="76">
        <v>4</v>
      </c>
      <c r="S56" s="184" t="s">
        <v>1402</v>
      </c>
      <c r="T56" t="str">
        <f t="shared" si="0"/>
        <v>Capacitaciones, eventos y actividades dictadas en educación y prevención vial a la ciudadanía</v>
      </c>
    </row>
    <row r="57" spans="1:20" x14ac:dyDescent="0.25">
      <c r="A57" s="9" t="s">
        <v>364</v>
      </c>
      <c r="B57" s="9" t="s">
        <v>365</v>
      </c>
      <c r="C57" s="7" t="s">
        <v>287</v>
      </c>
      <c r="D57" s="7" t="s">
        <v>366</v>
      </c>
      <c r="E57" s="7" t="s">
        <v>379</v>
      </c>
      <c r="F57" s="7" t="s">
        <v>678</v>
      </c>
      <c r="G57" s="7" t="s">
        <v>23</v>
      </c>
      <c r="H57" s="7" t="s">
        <v>28</v>
      </c>
      <c r="I57" s="7" t="s">
        <v>25</v>
      </c>
      <c r="J57" s="7" t="s">
        <v>679</v>
      </c>
      <c r="K57" s="7"/>
      <c r="L57" s="7">
        <v>0</v>
      </c>
      <c r="M57" s="7">
        <v>5</v>
      </c>
      <c r="N57" s="7">
        <v>2</v>
      </c>
      <c r="O57" s="7">
        <v>2</v>
      </c>
      <c r="P57" s="7">
        <v>1</v>
      </c>
      <c r="Q57" s="7">
        <v>0</v>
      </c>
      <c r="R57" s="76">
        <v>2</v>
      </c>
      <c r="S57" s="185" t="s">
        <v>1403</v>
      </c>
      <c r="T57" t="str">
        <f t="shared" si="0"/>
        <v>Suministros y dotaciones (kit criminalística, alcohosensores, dotación patrulleros viales, modernización tecnológica, comunicación e impresos) para la secretaria de transito</v>
      </c>
    </row>
    <row r="58" spans="1:20" x14ac:dyDescent="0.25">
      <c r="A58" s="9" t="s">
        <v>364</v>
      </c>
      <c r="B58" s="27" t="s">
        <v>365</v>
      </c>
      <c r="C58" s="7" t="s">
        <v>432</v>
      </c>
      <c r="D58" s="7" t="s">
        <v>535</v>
      </c>
      <c r="E58" s="7" t="s">
        <v>544</v>
      </c>
      <c r="F58" s="7" t="s">
        <v>852</v>
      </c>
      <c r="G58" s="7" t="s">
        <v>23</v>
      </c>
      <c r="H58" s="7" t="s">
        <v>61</v>
      </c>
      <c r="I58" s="7" t="s">
        <v>25</v>
      </c>
      <c r="J58" s="7" t="s">
        <v>682</v>
      </c>
      <c r="K58" s="7" t="s">
        <v>683</v>
      </c>
      <c r="L58" s="7">
        <v>0</v>
      </c>
      <c r="M58" s="7">
        <v>0.7</v>
      </c>
      <c r="N58" s="7">
        <v>0.2</v>
      </c>
      <c r="O58" s="7">
        <v>0.3</v>
      </c>
      <c r="P58" s="7">
        <v>0.5</v>
      </c>
      <c r="Q58" s="7">
        <v>0.7</v>
      </c>
      <c r="R58" s="76">
        <v>0</v>
      </c>
      <c r="S58" s="185" t="s">
        <v>1404</v>
      </c>
      <c r="T58" t="str">
        <f t="shared" si="0"/>
        <v>Señalización vial horizontal y vertical</v>
      </c>
    </row>
    <row r="59" spans="1:20" x14ac:dyDescent="0.25">
      <c r="A59" s="9" t="s">
        <v>364</v>
      </c>
      <c r="B59" s="27" t="s">
        <v>365</v>
      </c>
      <c r="C59" s="7" t="s">
        <v>432</v>
      </c>
      <c r="D59" s="7" t="s">
        <v>535</v>
      </c>
      <c r="E59" s="7" t="s">
        <v>551</v>
      </c>
      <c r="F59" s="7" t="s">
        <v>685</v>
      </c>
      <c r="G59" s="7" t="s">
        <v>23</v>
      </c>
      <c r="H59" s="7" t="s">
        <v>24</v>
      </c>
      <c r="I59" s="7" t="s">
        <v>25</v>
      </c>
      <c r="J59" s="7" t="s">
        <v>686</v>
      </c>
      <c r="K59" s="7" t="s">
        <v>687</v>
      </c>
      <c r="L59" s="7">
        <v>0</v>
      </c>
      <c r="M59" s="7">
        <v>1</v>
      </c>
      <c r="N59" s="7">
        <v>1</v>
      </c>
      <c r="O59" s="7">
        <v>1</v>
      </c>
      <c r="P59" s="7">
        <v>1</v>
      </c>
      <c r="Q59" s="7">
        <v>1</v>
      </c>
      <c r="R59" s="75">
        <v>100</v>
      </c>
      <c r="S59" s="13" t="s">
        <v>1405</v>
      </c>
      <c r="T59" t="str">
        <f t="shared" si="0"/>
        <v>Mantenimiento y mejora semafórica</v>
      </c>
    </row>
    <row r="60" spans="1:20" x14ac:dyDescent="0.25">
      <c r="A60" s="9" t="s">
        <v>364</v>
      </c>
      <c r="B60" s="27" t="s">
        <v>365</v>
      </c>
      <c r="C60" s="7" t="s">
        <v>432</v>
      </c>
      <c r="D60" s="7" t="s">
        <v>535</v>
      </c>
      <c r="E60" s="7" t="s">
        <v>551</v>
      </c>
      <c r="F60" s="7" t="s">
        <v>554</v>
      </c>
      <c r="G60" s="7" t="s">
        <v>23</v>
      </c>
      <c r="H60" s="7" t="s">
        <v>61</v>
      </c>
      <c r="I60" s="7" t="s">
        <v>25</v>
      </c>
      <c r="J60" s="7" t="s">
        <v>689</v>
      </c>
      <c r="K60" s="7"/>
      <c r="L60" s="7">
        <v>0</v>
      </c>
      <c r="M60" s="7">
        <v>7</v>
      </c>
      <c r="N60" s="7">
        <v>0</v>
      </c>
      <c r="O60" s="7">
        <v>2</v>
      </c>
      <c r="P60" s="7">
        <v>2</v>
      </c>
      <c r="Q60" s="7">
        <v>3</v>
      </c>
      <c r="R60" s="75">
        <v>0</v>
      </c>
      <c r="S60" s="13" t="s">
        <v>690</v>
      </c>
      <c r="T60" t="str">
        <f t="shared" si="0"/>
        <v>Estacionamientos regulados (ZER)</v>
      </c>
    </row>
    <row r="61" spans="1:20" x14ac:dyDescent="0.25">
      <c r="A61" s="9" t="s">
        <v>364</v>
      </c>
      <c r="B61" s="27" t="s">
        <v>365</v>
      </c>
      <c r="C61" s="7" t="s">
        <v>432</v>
      </c>
      <c r="D61" s="7" t="s">
        <v>535</v>
      </c>
      <c r="E61" s="7" t="s">
        <v>551</v>
      </c>
      <c r="F61" s="7" t="s">
        <v>853</v>
      </c>
      <c r="G61" s="7" t="s">
        <v>23</v>
      </c>
      <c r="H61" s="7" t="s">
        <v>28</v>
      </c>
      <c r="I61" s="7" t="s">
        <v>25</v>
      </c>
      <c r="J61" s="7" t="s">
        <v>692</v>
      </c>
      <c r="K61" s="7"/>
      <c r="L61" s="7">
        <v>0</v>
      </c>
      <c r="M61" s="7">
        <v>1</v>
      </c>
      <c r="N61" s="7">
        <v>0</v>
      </c>
      <c r="O61" s="7">
        <v>0</v>
      </c>
      <c r="P61" s="7">
        <v>1</v>
      </c>
      <c r="Q61" s="7">
        <v>0</v>
      </c>
      <c r="R61" s="76">
        <v>1</v>
      </c>
      <c r="S61" s="13" t="s">
        <v>1406</v>
      </c>
      <c r="T61" t="str">
        <f t="shared" si="0"/>
        <v>Proyecto formulado de Foto prevención de infractores de transito</v>
      </c>
    </row>
    <row r="62" spans="1:20" x14ac:dyDescent="0.25">
      <c r="A62" s="15" t="s">
        <v>473</v>
      </c>
      <c r="B62" s="15" t="s">
        <v>629</v>
      </c>
      <c r="C62" s="13" t="s">
        <v>432</v>
      </c>
      <c r="D62" s="13" t="s">
        <v>470</v>
      </c>
      <c r="E62" s="13" t="s">
        <v>474</v>
      </c>
      <c r="F62" s="13" t="s">
        <v>475</v>
      </c>
      <c r="G62" s="13" t="s">
        <v>23</v>
      </c>
      <c r="H62" s="13" t="s">
        <v>28</v>
      </c>
      <c r="I62" s="13" t="s">
        <v>25</v>
      </c>
      <c r="J62" s="13" t="s">
        <v>475</v>
      </c>
      <c r="K62" s="13"/>
      <c r="L62" s="13">
        <v>0</v>
      </c>
      <c r="M62" s="13">
        <v>20</v>
      </c>
      <c r="N62" s="13">
        <v>5</v>
      </c>
      <c r="O62" s="13">
        <v>5</v>
      </c>
      <c r="P62" s="13">
        <v>5</v>
      </c>
      <c r="Q62" s="13">
        <v>5</v>
      </c>
      <c r="R62" s="75">
        <v>1</v>
      </c>
      <c r="S62" s="34" t="s">
        <v>1407</v>
      </c>
      <c r="T62" t="str">
        <f t="shared" si="0"/>
        <v>Número de proyectos implementados para la generación de ambientes que propicien la seguridad ciudadana y orden público</v>
      </c>
    </row>
    <row r="63" spans="1:20" x14ac:dyDescent="0.25">
      <c r="A63" s="15" t="s">
        <v>473</v>
      </c>
      <c r="B63" s="15" t="s">
        <v>629</v>
      </c>
      <c r="C63" s="13" t="s">
        <v>432</v>
      </c>
      <c r="D63" s="13" t="s">
        <v>503</v>
      </c>
      <c r="E63" s="13" t="s">
        <v>504</v>
      </c>
      <c r="F63" s="13" t="s">
        <v>631</v>
      </c>
      <c r="G63" s="13" t="s">
        <v>23</v>
      </c>
      <c r="H63" s="13" t="s">
        <v>95</v>
      </c>
      <c r="I63" s="13" t="s">
        <v>25</v>
      </c>
      <c r="J63" s="13" t="s">
        <v>506</v>
      </c>
      <c r="K63" s="13"/>
      <c r="L63" s="13">
        <v>6</v>
      </c>
      <c r="M63" s="13">
        <v>7</v>
      </c>
      <c r="N63" s="13">
        <v>7</v>
      </c>
      <c r="O63" s="13">
        <v>7</v>
      </c>
      <c r="P63" s="13">
        <v>7</v>
      </c>
      <c r="Q63" s="13">
        <v>7</v>
      </c>
      <c r="R63" s="75">
        <v>0</v>
      </c>
      <c r="S63" s="34" t="s">
        <v>1408</v>
      </c>
      <c r="T63" t="str">
        <f t="shared" si="0"/>
        <v>Medios o canales de comunicación (Pagina, líneas móvil y fija, sistemas cerrado de vigilancia, alarmas comunitarias) de la ciudadanía con la policía para la eficacia del servicio</v>
      </c>
    </row>
    <row r="64" spans="1:20" x14ac:dyDescent="0.25">
      <c r="A64" s="15" t="s">
        <v>473</v>
      </c>
      <c r="B64" s="15" t="s">
        <v>629</v>
      </c>
      <c r="C64" s="13" t="s">
        <v>432</v>
      </c>
      <c r="D64" s="13" t="s">
        <v>503</v>
      </c>
      <c r="E64" s="13" t="s">
        <v>504</v>
      </c>
      <c r="F64" s="13" t="s">
        <v>633</v>
      </c>
      <c r="G64" s="13" t="s">
        <v>60</v>
      </c>
      <c r="H64" s="13" t="s">
        <v>24</v>
      </c>
      <c r="I64" s="13" t="s">
        <v>25</v>
      </c>
      <c r="J64" s="13" t="s">
        <v>507</v>
      </c>
      <c r="K64" s="13" t="s">
        <v>508</v>
      </c>
      <c r="L64" s="13">
        <v>0</v>
      </c>
      <c r="M64" s="20">
        <v>0.65</v>
      </c>
      <c r="N64" s="20">
        <v>0.65</v>
      </c>
      <c r="O64" s="20">
        <v>0.65</v>
      </c>
      <c r="P64" s="20">
        <v>0.65</v>
      </c>
      <c r="Q64" s="20">
        <v>0.65</v>
      </c>
      <c r="R64" s="75">
        <v>0</v>
      </c>
      <c r="S64" s="34" t="s">
        <v>1409</v>
      </c>
      <c r="T64" t="str">
        <f t="shared" si="0"/>
        <v>Percepción ciudadana sobre la seguridad del municipio</v>
      </c>
    </row>
    <row r="65" spans="1:20" x14ac:dyDescent="0.25">
      <c r="A65" s="15" t="s">
        <v>473</v>
      </c>
      <c r="B65" s="15" t="s">
        <v>629</v>
      </c>
      <c r="C65" s="13" t="s">
        <v>432</v>
      </c>
      <c r="D65" s="13" t="s">
        <v>503</v>
      </c>
      <c r="E65" s="13" t="s">
        <v>509</v>
      </c>
      <c r="F65" s="13" t="s">
        <v>635</v>
      </c>
      <c r="G65" s="13" t="s">
        <v>23</v>
      </c>
      <c r="H65" s="13" t="s">
        <v>95</v>
      </c>
      <c r="I65" s="13" t="s">
        <v>25</v>
      </c>
      <c r="J65" s="13" t="s">
        <v>511</v>
      </c>
      <c r="K65" s="13"/>
      <c r="L65" s="13">
        <v>6</v>
      </c>
      <c r="M65" s="13">
        <v>7</v>
      </c>
      <c r="N65" s="13">
        <v>7</v>
      </c>
      <c r="O65" s="13">
        <v>7</v>
      </c>
      <c r="P65" s="13">
        <v>7</v>
      </c>
      <c r="Q65" s="13">
        <v>7</v>
      </c>
      <c r="R65" s="75">
        <v>6</v>
      </c>
      <c r="S65" s="34" t="s">
        <v>1410</v>
      </c>
      <c r="T65" t="str">
        <f t="shared" si="0"/>
        <v>Estrategias de defensas de espacio publico implementadas (cámaras funcionando, cuadrantes de policía, comités de seguridad ciudadana, planes de vigilancia de la policía, foros de seguridad, reuniones con los comerciantes e industriales, reuniones con las juntas de acción comunal)</v>
      </c>
    </row>
    <row r="66" spans="1:20" x14ac:dyDescent="0.25">
      <c r="A66" s="15" t="s">
        <v>473</v>
      </c>
      <c r="B66" s="15" t="s">
        <v>629</v>
      </c>
      <c r="C66" s="13" t="s">
        <v>432</v>
      </c>
      <c r="D66" s="13" t="s">
        <v>503</v>
      </c>
      <c r="E66" s="13" t="s">
        <v>512</v>
      </c>
      <c r="F66" s="13" t="s">
        <v>637</v>
      </c>
      <c r="G66" s="13" t="s">
        <v>23</v>
      </c>
      <c r="H66" s="13" t="s">
        <v>28</v>
      </c>
      <c r="I66" s="13" t="s">
        <v>25</v>
      </c>
      <c r="J66" s="13" t="s">
        <v>513</v>
      </c>
      <c r="K66" s="13"/>
      <c r="L66" s="13">
        <v>4</v>
      </c>
      <c r="M66" s="13">
        <v>4</v>
      </c>
      <c r="N66" s="13">
        <v>1</v>
      </c>
      <c r="O66" s="13">
        <v>1</v>
      </c>
      <c r="P66" s="13">
        <v>1</v>
      </c>
      <c r="Q66" s="13">
        <v>1</v>
      </c>
      <c r="R66" s="75">
        <v>1</v>
      </c>
      <c r="S66" s="52" t="s">
        <v>1411</v>
      </c>
      <c r="T66" t="str">
        <f t="shared" si="0"/>
        <v>Dotaciones entregadas a la policía</v>
      </c>
    </row>
    <row r="67" spans="1:20" x14ac:dyDescent="0.25">
      <c r="A67" s="15" t="s">
        <v>473</v>
      </c>
      <c r="B67" s="15" t="s">
        <v>629</v>
      </c>
      <c r="C67" s="13" t="s">
        <v>432</v>
      </c>
      <c r="D67" s="13" t="s">
        <v>503</v>
      </c>
      <c r="E67" s="13" t="s">
        <v>514</v>
      </c>
      <c r="F67" s="13" t="s">
        <v>515</v>
      </c>
      <c r="G67" s="13" t="s">
        <v>23</v>
      </c>
      <c r="H67" s="13" t="s">
        <v>28</v>
      </c>
      <c r="I67" s="13" t="s">
        <v>25</v>
      </c>
      <c r="J67" s="13" t="s">
        <v>516</v>
      </c>
      <c r="K67" s="13"/>
      <c r="L67" s="13">
        <v>0</v>
      </c>
      <c r="M67" s="13">
        <v>20</v>
      </c>
      <c r="N67" s="13">
        <v>5</v>
      </c>
      <c r="O67" s="13">
        <v>5</v>
      </c>
      <c r="P67" s="13">
        <v>5</v>
      </c>
      <c r="Q67" s="13">
        <v>5</v>
      </c>
      <c r="R67" s="75">
        <v>13</v>
      </c>
      <c r="S67" s="34" t="s">
        <v>1412</v>
      </c>
      <c r="T67" t="str">
        <f t="shared" ref="T67:T130" si="1">TRIM(F67)</f>
        <v>Capacitaciones y eventos para promover la convivencia y cultura ciudadana</v>
      </c>
    </row>
    <row r="68" spans="1:20" x14ac:dyDescent="0.25">
      <c r="A68" s="15" t="s">
        <v>473</v>
      </c>
      <c r="B68" s="15" t="s">
        <v>629</v>
      </c>
      <c r="C68" s="13" t="s">
        <v>432</v>
      </c>
      <c r="D68" s="13" t="s">
        <v>503</v>
      </c>
      <c r="E68" s="13" t="s">
        <v>517</v>
      </c>
      <c r="F68" s="13" t="s">
        <v>1413</v>
      </c>
      <c r="G68" s="13" t="s">
        <v>23</v>
      </c>
      <c r="H68" s="13" t="s">
        <v>24</v>
      </c>
      <c r="I68" s="13" t="s">
        <v>25</v>
      </c>
      <c r="J68" s="13" t="s">
        <v>641</v>
      </c>
      <c r="K68" s="13"/>
      <c r="L68" s="13">
        <v>6</v>
      </c>
      <c r="M68" s="13">
        <v>6</v>
      </c>
      <c r="N68" s="13">
        <v>6</v>
      </c>
      <c r="O68" s="13">
        <v>6</v>
      </c>
      <c r="P68" s="13">
        <v>6</v>
      </c>
      <c r="Q68" s="13">
        <v>6</v>
      </c>
      <c r="R68" s="75">
        <v>7</v>
      </c>
      <c r="S68" s="34" t="s">
        <v>1414</v>
      </c>
      <c r="T68" t="str">
        <f t="shared" si="1"/>
        <v>Fortalecimiento de los canales de comunicación con la policía nacional y el ejercito (aumento cuadrantes, cámaras, Pie de fuerza, radio, teléfonos, celulares)</v>
      </c>
    </row>
    <row r="69" spans="1:20" x14ac:dyDescent="0.25">
      <c r="A69" s="15" t="s">
        <v>473</v>
      </c>
      <c r="B69" s="15" t="s">
        <v>629</v>
      </c>
      <c r="C69" s="13" t="s">
        <v>432</v>
      </c>
      <c r="D69" s="13" t="s">
        <v>503</v>
      </c>
      <c r="E69" s="13" t="s">
        <v>519</v>
      </c>
      <c r="F69" s="13" t="s">
        <v>848</v>
      </c>
      <c r="G69" s="13" t="s">
        <v>23</v>
      </c>
      <c r="H69" s="13" t="s">
        <v>28</v>
      </c>
      <c r="I69" s="13" t="s">
        <v>25</v>
      </c>
      <c r="J69" s="13" t="s">
        <v>520</v>
      </c>
      <c r="K69" s="13"/>
      <c r="L69" s="13">
        <v>0</v>
      </c>
      <c r="M69" s="13">
        <v>20</v>
      </c>
      <c r="N69" s="13">
        <v>5</v>
      </c>
      <c r="O69" s="13">
        <v>5</v>
      </c>
      <c r="P69" s="13">
        <v>5</v>
      </c>
      <c r="Q69" s="13">
        <v>5</v>
      </c>
      <c r="R69" s="75">
        <v>0</v>
      </c>
      <c r="S69" s="52" t="s">
        <v>1415</v>
      </c>
      <c r="T69" t="str">
        <f t="shared" si="1"/>
        <v>Programas implementados para el desestimulo, disminución y prevención del consumo de drogas, alcohol y sustancias psicoactivas</v>
      </c>
    </row>
    <row r="70" spans="1:20" x14ac:dyDescent="0.25">
      <c r="A70" s="15" t="s">
        <v>473</v>
      </c>
      <c r="B70" s="15" t="s">
        <v>629</v>
      </c>
      <c r="C70" s="13" t="s">
        <v>432</v>
      </c>
      <c r="D70" s="13" t="s">
        <v>503</v>
      </c>
      <c r="E70" s="13" t="s">
        <v>521</v>
      </c>
      <c r="F70" s="13" t="s">
        <v>645</v>
      </c>
      <c r="G70" s="13" t="s">
        <v>23</v>
      </c>
      <c r="H70" s="13" t="s">
        <v>28</v>
      </c>
      <c r="I70" s="13" t="s">
        <v>25</v>
      </c>
      <c r="J70" s="13" t="s">
        <v>522</v>
      </c>
      <c r="K70" s="13"/>
      <c r="L70" s="13">
        <v>3</v>
      </c>
      <c r="M70" s="13">
        <v>12</v>
      </c>
      <c r="N70" s="13">
        <v>3</v>
      </c>
      <c r="O70" s="13">
        <v>3</v>
      </c>
      <c r="P70" s="13">
        <v>3</v>
      </c>
      <c r="Q70" s="13">
        <v>3</v>
      </c>
      <c r="R70" s="75">
        <v>0</v>
      </c>
      <c r="S70" s="34" t="s">
        <v>1416</v>
      </c>
      <c r="T70" t="str">
        <f t="shared" si="1"/>
        <v>Convenios para la promoción de la seguridad ciudadana (Policía, ejercito, AMVA, Fiscalía, medicina legal, gobernación de Antioquia, ministerio del interior)</v>
      </c>
    </row>
    <row r="71" spans="1:20" x14ac:dyDescent="0.25">
      <c r="A71" s="15" t="s">
        <v>473</v>
      </c>
      <c r="B71" s="15" t="s">
        <v>629</v>
      </c>
      <c r="C71" s="13" t="s">
        <v>432</v>
      </c>
      <c r="D71" s="13" t="s">
        <v>503</v>
      </c>
      <c r="E71" s="13" t="s">
        <v>523</v>
      </c>
      <c r="F71" s="13" t="s">
        <v>524</v>
      </c>
      <c r="G71" s="13" t="s">
        <v>60</v>
      </c>
      <c r="H71" s="13" t="s">
        <v>24</v>
      </c>
      <c r="I71" s="13" t="s">
        <v>25</v>
      </c>
      <c r="J71" s="13" t="s">
        <v>1291</v>
      </c>
      <c r="K71" s="13" t="s">
        <v>526</v>
      </c>
      <c r="L71" s="13">
        <v>0</v>
      </c>
      <c r="M71" s="16">
        <v>1</v>
      </c>
      <c r="N71" s="16">
        <v>1</v>
      </c>
      <c r="O71" s="16">
        <v>1</v>
      </c>
      <c r="P71" s="16">
        <v>1</v>
      </c>
      <c r="Q71" s="16">
        <v>1</v>
      </c>
      <c r="R71" s="32">
        <v>0</v>
      </c>
      <c r="S71" s="52" t="s">
        <v>1292</v>
      </c>
      <c r="T71" t="str">
        <f t="shared" si="1"/>
        <v>Apoyos realizados a Comunidades en riesgo social</v>
      </c>
    </row>
    <row r="72" spans="1:20" x14ac:dyDescent="0.25">
      <c r="A72" s="15" t="s">
        <v>473</v>
      </c>
      <c r="B72" s="15" t="s">
        <v>629</v>
      </c>
      <c r="C72" s="13" t="s">
        <v>432</v>
      </c>
      <c r="D72" s="13" t="s">
        <v>503</v>
      </c>
      <c r="E72" s="13" t="s">
        <v>527</v>
      </c>
      <c r="F72" s="13" t="s">
        <v>528</v>
      </c>
      <c r="G72" s="13" t="s">
        <v>23</v>
      </c>
      <c r="H72" s="13" t="s">
        <v>24</v>
      </c>
      <c r="I72" s="13" t="s">
        <v>25</v>
      </c>
      <c r="J72" s="13" t="s">
        <v>529</v>
      </c>
      <c r="K72" s="13"/>
      <c r="L72" s="13">
        <v>0</v>
      </c>
      <c r="M72" s="13">
        <v>1</v>
      </c>
      <c r="N72" s="13">
        <v>1</v>
      </c>
      <c r="O72" s="13">
        <v>1</v>
      </c>
      <c r="P72" s="13">
        <v>1</v>
      </c>
      <c r="Q72" s="13">
        <v>1</v>
      </c>
      <c r="R72" s="75">
        <v>0</v>
      </c>
      <c r="S72" s="52" t="s">
        <v>647</v>
      </c>
      <c r="T72" t="str">
        <f t="shared" si="1"/>
        <v>Plan de recompensa creado</v>
      </c>
    </row>
    <row r="73" spans="1:20" x14ac:dyDescent="0.25">
      <c r="A73" s="15" t="s">
        <v>473</v>
      </c>
      <c r="B73" s="15" t="s">
        <v>629</v>
      </c>
      <c r="C73" s="13" t="s">
        <v>432</v>
      </c>
      <c r="D73" s="13" t="s">
        <v>503</v>
      </c>
      <c r="E73" s="13" t="s">
        <v>530</v>
      </c>
      <c r="F73" s="13" t="s">
        <v>531</v>
      </c>
      <c r="G73" s="13" t="s">
        <v>23</v>
      </c>
      <c r="H73" s="13" t="s">
        <v>28</v>
      </c>
      <c r="I73" s="13" t="s">
        <v>25</v>
      </c>
      <c r="J73" s="13" t="s">
        <v>532</v>
      </c>
      <c r="K73" s="13"/>
      <c r="L73" s="13">
        <v>0</v>
      </c>
      <c r="M73" s="13">
        <v>20</v>
      </c>
      <c r="N73" s="13">
        <v>5</v>
      </c>
      <c r="O73" s="13">
        <v>5</v>
      </c>
      <c r="P73" s="13">
        <v>5</v>
      </c>
      <c r="Q73" s="13">
        <v>5</v>
      </c>
      <c r="R73" s="75">
        <v>0</v>
      </c>
      <c r="S73" s="52" t="s">
        <v>1417</v>
      </c>
      <c r="T73" t="str">
        <f t="shared" si="1"/>
        <v>Capacitaciones y eventos para promover la convivencia y seguridad ciudadana en las IE</v>
      </c>
    </row>
    <row r="74" spans="1:20" x14ac:dyDescent="0.25">
      <c r="A74" s="15" t="s">
        <v>473</v>
      </c>
      <c r="B74" s="15" t="s">
        <v>629</v>
      </c>
      <c r="C74" s="13" t="s">
        <v>432</v>
      </c>
      <c r="D74" s="13" t="s">
        <v>503</v>
      </c>
      <c r="E74" s="13" t="s">
        <v>533</v>
      </c>
      <c r="F74" s="13" t="s">
        <v>534</v>
      </c>
      <c r="G74" s="13" t="s">
        <v>23</v>
      </c>
      <c r="H74" s="13" t="s">
        <v>28</v>
      </c>
      <c r="I74" s="13" t="s">
        <v>25</v>
      </c>
      <c r="J74" s="13" t="s">
        <v>534</v>
      </c>
      <c r="K74" s="13"/>
      <c r="L74" s="13">
        <v>0</v>
      </c>
      <c r="M74" s="13">
        <v>4</v>
      </c>
      <c r="N74" s="13">
        <v>1</v>
      </c>
      <c r="O74" s="13">
        <v>1</v>
      </c>
      <c r="P74" s="13">
        <v>1</v>
      </c>
      <c r="Q74" s="13">
        <v>1</v>
      </c>
      <c r="R74" s="75">
        <v>0</v>
      </c>
      <c r="S74" s="34" t="s">
        <v>1418</v>
      </c>
      <c r="T74" t="str">
        <f t="shared" si="1"/>
        <v>Número de estrategias relacionadas con la construcción de paz y convivencia implementados</v>
      </c>
    </row>
    <row r="75" spans="1:20" x14ac:dyDescent="0.25">
      <c r="A75" s="15" t="s">
        <v>473</v>
      </c>
      <c r="B75" s="15" t="s">
        <v>629</v>
      </c>
      <c r="C75" s="13" t="s">
        <v>432</v>
      </c>
      <c r="D75" s="13" t="s">
        <v>559</v>
      </c>
      <c r="E75" s="13" t="s">
        <v>560</v>
      </c>
      <c r="F75" s="13" t="s">
        <v>650</v>
      </c>
      <c r="G75" s="13" t="s">
        <v>60</v>
      </c>
      <c r="H75" s="13" t="s">
        <v>24</v>
      </c>
      <c r="I75" s="13" t="s">
        <v>25</v>
      </c>
      <c r="J75" s="13" t="s">
        <v>651</v>
      </c>
      <c r="K75" s="13" t="s">
        <v>652</v>
      </c>
      <c r="L75" s="13">
        <v>0</v>
      </c>
      <c r="M75" s="20">
        <v>0.8</v>
      </c>
      <c r="N75" s="20">
        <v>0.8</v>
      </c>
      <c r="O75" s="20">
        <v>0.8</v>
      </c>
      <c r="P75" s="20">
        <v>0.8</v>
      </c>
      <c r="Q75" s="20">
        <v>0.8</v>
      </c>
      <c r="R75" s="31">
        <v>0.8</v>
      </c>
      <c r="S75" s="34" t="s">
        <v>1419</v>
      </c>
      <c r="T75" t="str">
        <f t="shared" si="1"/>
        <v>Implementación de estrategias ciudadanos para mejorar la convivencia (Comparando de ruido, maltratado animal, sanciones por daños a terceros, disposición inadecuada de residuos)</v>
      </c>
    </row>
    <row r="76" spans="1:20" x14ac:dyDescent="0.25">
      <c r="A76" s="15" t="s">
        <v>473</v>
      </c>
      <c r="B76" s="15" t="s">
        <v>629</v>
      </c>
      <c r="C76" s="13" t="s">
        <v>432</v>
      </c>
      <c r="D76" s="13" t="s">
        <v>559</v>
      </c>
      <c r="E76" s="13" t="s">
        <v>563</v>
      </c>
      <c r="F76" s="13" t="s">
        <v>849</v>
      </c>
      <c r="G76" s="13" t="s">
        <v>23</v>
      </c>
      <c r="H76" s="13" t="s">
        <v>28</v>
      </c>
      <c r="I76" s="13" t="s">
        <v>25</v>
      </c>
      <c r="J76" s="13" t="s">
        <v>511</v>
      </c>
      <c r="K76" s="13"/>
      <c r="L76" s="13">
        <v>0</v>
      </c>
      <c r="M76" s="13">
        <v>20</v>
      </c>
      <c r="N76" s="13">
        <v>5</v>
      </c>
      <c r="O76" s="13">
        <v>5</v>
      </c>
      <c r="P76" s="13">
        <v>5</v>
      </c>
      <c r="Q76" s="13">
        <v>5</v>
      </c>
      <c r="R76" s="75">
        <v>3</v>
      </c>
      <c r="S76" s="34" t="s">
        <v>1420</v>
      </c>
      <c r="T76" t="str">
        <f t="shared" si="1"/>
        <v>Estrategias de Promoción y divulgación en derechos humanos y paz (capacitaciones, eventos, reuniones, volantes, cartillas)</v>
      </c>
    </row>
    <row r="77" spans="1:20" x14ac:dyDescent="0.25">
      <c r="A77" s="15" t="s">
        <v>473</v>
      </c>
      <c r="B77" s="15" t="s">
        <v>629</v>
      </c>
      <c r="C77" s="13" t="s">
        <v>432</v>
      </c>
      <c r="D77" s="13" t="s">
        <v>559</v>
      </c>
      <c r="E77" s="13" t="s">
        <v>569</v>
      </c>
      <c r="F77" s="13" t="s">
        <v>570</v>
      </c>
      <c r="G77" s="13" t="s">
        <v>60</v>
      </c>
      <c r="H77" s="13" t="s">
        <v>24</v>
      </c>
      <c r="I77" s="13" t="s">
        <v>25</v>
      </c>
      <c r="J77" s="13" t="s">
        <v>571</v>
      </c>
      <c r="K77" s="13" t="s">
        <v>572</v>
      </c>
      <c r="L77" s="13">
        <v>0</v>
      </c>
      <c r="M77" s="13">
        <v>1</v>
      </c>
      <c r="N77" s="13">
        <v>1</v>
      </c>
      <c r="O77" s="13">
        <v>1</v>
      </c>
      <c r="P77" s="13">
        <v>1</v>
      </c>
      <c r="Q77" s="13">
        <v>1</v>
      </c>
      <c r="R77" s="75">
        <v>100</v>
      </c>
      <c r="S77" s="34" t="s">
        <v>1421</v>
      </c>
      <c r="T77" t="str">
        <f t="shared" si="1"/>
        <v>Restablecimientos de derechos de los niñ@s y adolescentes -</v>
      </c>
    </row>
    <row r="78" spans="1:20" x14ac:dyDescent="0.25">
      <c r="A78" s="15" t="s">
        <v>473</v>
      </c>
      <c r="B78" s="15" t="s">
        <v>629</v>
      </c>
      <c r="C78" s="13" t="s">
        <v>432</v>
      </c>
      <c r="D78" s="13" t="s">
        <v>559</v>
      </c>
      <c r="E78" s="13" t="s">
        <v>569</v>
      </c>
      <c r="F78" s="13" t="s">
        <v>573</v>
      </c>
      <c r="G78" s="13" t="s">
        <v>60</v>
      </c>
      <c r="H78" s="13" t="s">
        <v>24</v>
      </c>
      <c r="I78" s="13" t="s">
        <v>25</v>
      </c>
      <c r="J78" s="13" t="s">
        <v>574</v>
      </c>
      <c r="K78" s="13" t="s">
        <v>575</v>
      </c>
      <c r="L78" s="13">
        <v>0</v>
      </c>
      <c r="M78" s="16">
        <v>1</v>
      </c>
      <c r="N78" s="16">
        <v>1</v>
      </c>
      <c r="O78" s="16">
        <v>1</v>
      </c>
      <c r="P78" s="16">
        <v>1</v>
      </c>
      <c r="Q78" s="16">
        <v>1</v>
      </c>
      <c r="R78" s="32">
        <v>1</v>
      </c>
      <c r="S78" s="52" t="s">
        <v>1422</v>
      </c>
      <c r="T78" t="str">
        <f t="shared" si="1"/>
        <v>Asistencias y apoyos psicosociales realizados</v>
      </c>
    </row>
    <row r="79" spans="1:20" x14ac:dyDescent="0.25">
      <c r="A79" s="15" t="s">
        <v>473</v>
      </c>
      <c r="B79" s="15" t="s">
        <v>629</v>
      </c>
      <c r="C79" s="13" t="s">
        <v>432</v>
      </c>
      <c r="D79" s="13" t="s">
        <v>559</v>
      </c>
      <c r="E79" s="13" t="s">
        <v>576</v>
      </c>
      <c r="F79" s="13" t="s">
        <v>658</v>
      </c>
      <c r="G79" s="13" t="s">
        <v>60</v>
      </c>
      <c r="H79" s="13" t="s">
        <v>24</v>
      </c>
      <c r="I79" s="13" t="s">
        <v>25</v>
      </c>
      <c r="J79" s="13" t="s">
        <v>651</v>
      </c>
      <c r="K79" s="13" t="s">
        <v>652</v>
      </c>
      <c r="L79" s="13">
        <v>0</v>
      </c>
      <c r="M79" s="16">
        <v>0.8</v>
      </c>
      <c r="N79" s="16">
        <v>0.8</v>
      </c>
      <c r="O79" s="16">
        <v>0.8</v>
      </c>
      <c r="P79" s="16">
        <v>0.8</v>
      </c>
      <c r="Q79" s="16">
        <v>0.8</v>
      </c>
      <c r="R79" s="16">
        <v>0.8</v>
      </c>
      <c r="S79" s="34" t="s">
        <v>1419</v>
      </c>
      <c r="T79" t="str">
        <f t="shared" si="1"/>
        <v>Implementación de estrategias para la construcción de paz y convivencia ciudadana (PROCESOS DE LEY 746)</v>
      </c>
    </row>
    <row r="80" spans="1:20" x14ac:dyDescent="0.25">
      <c r="A80" s="15" t="s">
        <v>473</v>
      </c>
      <c r="B80" s="15" t="s">
        <v>629</v>
      </c>
      <c r="C80" s="13" t="s">
        <v>432</v>
      </c>
      <c r="D80" s="13" t="s">
        <v>559</v>
      </c>
      <c r="E80" s="13" t="s">
        <v>577</v>
      </c>
      <c r="F80" s="13" t="s">
        <v>659</v>
      </c>
      <c r="G80" s="13" t="s">
        <v>60</v>
      </c>
      <c r="H80" s="13" t="s">
        <v>24</v>
      </c>
      <c r="I80" s="13" t="s">
        <v>25</v>
      </c>
      <c r="J80" s="13" t="s">
        <v>578</v>
      </c>
      <c r="K80" s="13" t="s">
        <v>579</v>
      </c>
      <c r="L80" s="16">
        <v>1</v>
      </c>
      <c r="M80" s="16">
        <v>1</v>
      </c>
      <c r="N80" s="16">
        <v>1</v>
      </c>
      <c r="O80" s="16">
        <v>1</v>
      </c>
      <c r="P80" s="16">
        <v>1</v>
      </c>
      <c r="Q80" s="16">
        <v>1</v>
      </c>
      <c r="R80" s="32">
        <v>1</v>
      </c>
      <c r="S80" s="52" t="s">
        <v>660</v>
      </c>
      <c r="T80" t="str">
        <f t="shared" si="1"/>
        <v>Porcentaje de internos de la cárcel atendidos</v>
      </c>
    </row>
    <row r="81" spans="1:20" x14ac:dyDescent="0.25">
      <c r="A81" s="15" t="s">
        <v>473</v>
      </c>
      <c r="B81" s="15" t="s">
        <v>629</v>
      </c>
      <c r="C81" s="13" t="s">
        <v>432</v>
      </c>
      <c r="D81" s="13" t="s">
        <v>559</v>
      </c>
      <c r="E81" s="13" t="s">
        <v>577</v>
      </c>
      <c r="F81" s="13" t="s">
        <v>661</v>
      </c>
      <c r="G81" s="13" t="s">
        <v>23</v>
      </c>
      <c r="H81" s="13" t="s">
        <v>28</v>
      </c>
      <c r="I81" s="13" t="s">
        <v>25</v>
      </c>
      <c r="J81" s="13" t="s">
        <v>580</v>
      </c>
      <c r="K81" s="13"/>
      <c r="L81" s="13">
        <v>0</v>
      </c>
      <c r="M81" s="13">
        <v>20</v>
      </c>
      <c r="N81" s="13">
        <v>5</v>
      </c>
      <c r="O81" s="13">
        <v>5</v>
      </c>
      <c r="P81" s="13">
        <v>5</v>
      </c>
      <c r="Q81" s="13">
        <v>5</v>
      </c>
      <c r="R81" s="75">
        <v>5</v>
      </c>
      <c r="S81" s="34" t="s">
        <v>1423</v>
      </c>
      <c r="T81" t="str">
        <f t="shared" si="1"/>
        <v>Campañas de resocialización para los internos de la cárcel municipal (Talleres, capacitaciones, estudios técnicos, cursos, torneos deportivos y culturales)</v>
      </c>
    </row>
    <row r="82" spans="1:20" x14ac:dyDescent="0.25">
      <c r="A82" s="9" t="s">
        <v>430</v>
      </c>
      <c r="B82" s="9" t="s">
        <v>431</v>
      </c>
      <c r="C82" s="7" t="s">
        <v>432</v>
      </c>
      <c r="D82" s="7" t="s">
        <v>433</v>
      </c>
      <c r="E82" s="7" t="s">
        <v>434</v>
      </c>
      <c r="F82" s="7" t="s">
        <v>435</v>
      </c>
      <c r="G82" s="7" t="s">
        <v>23</v>
      </c>
      <c r="H82" s="7" t="s">
        <v>24</v>
      </c>
      <c r="I82" s="7" t="s">
        <v>25</v>
      </c>
      <c r="J82" s="7" t="s">
        <v>435</v>
      </c>
      <c r="K82" s="7"/>
      <c r="L82" s="7">
        <v>1</v>
      </c>
      <c r="M82" s="7">
        <v>1</v>
      </c>
      <c r="N82" s="7">
        <v>1</v>
      </c>
      <c r="O82" s="7">
        <v>1</v>
      </c>
      <c r="P82" s="7">
        <v>1</v>
      </c>
      <c r="Q82" s="7">
        <v>1</v>
      </c>
      <c r="R82" s="76">
        <v>1</v>
      </c>
      <c r="S82" s="33" t="s">
        <v>1424</v>
      </c>
      <c r="T82" t="str">
        <f t="shared" si="1"/>
        <v>Continuidad en la certificación en Calidad</v>
      </c>
    </row>
    <row r="83" spans="1:20" x14ac:dyDescent="0.25">
      <c r="A83" s="9" t="s">
        <v>430</v>
      </c>
      <c r="B83" s="9" t="s">
        <v>431</v>
      </c>
      <c r="C83" s="7" t="s">
        <v>432</v>
      </c>
      <c r="D83" s="7" t="s">
        <v>433</v>
      </c>
      <c r="E83" s="7" t="s">
        <v>438</v>
      </c>
      <c r="F83" s="7" t="s">
        <v>446</v>
      </c>
      <c r="G83" s="7" t="s">
        <v>23</v>
      </c>
      <c r="H83" s="7" t="s">
        <v>28</v>
      </c>
      <c r="I83" s="7" t="s">
        <v>25</v>
      </c>
      <c r="J83" s="7" t="s">
        <v>447</v>
      </c>
      <c r="K83" s="7"/>
      <c r="L83" s="7">
        <v>0</v>
      </c>
      <c r="M83" s="7">
        <v>1</v>
      </c>
      <c r="N83" s="7">
        <v>0</v>
      </c>
      <c r="O83" s="7">
        <v>0</v>
      </c>
      <c r="P83" s="7">
        <v>0</v>
      </c>
      <c r="Q83" s="7">
        <v>1</v>
      </c>
      <c r="R83" s="76">
        <v>0</v>
      </c>
      <c r="S83" s="33" t="s">
        <v>1321</v>
      </c>
      <c r="T83" t="str">
        <f t="shared" si="1"/>
        <v>Plataforma para la administración del sistema de gestión de Calidad</v>
      </c>
    </row>
    <row r="84" spans="1:20" x14ac:dyDescent="0.25">
      <c r="A84" s="9" t="s">
        <v>430</v>
      </c>
      <c r="B84" s="9" t="s">
        <v>431</v>
      </c>
      <c r="C84" s="7" t="s">
        <v>432</v>
      </c>
      <c r="D84" s="7" t="s">
        <v>433</v>
      </c>
      <c r="E84" s="7" t="s">
        <v>448</v>
      </c>
      <c r="F84" s="7" t="s">
        <v>856</v>
      </c>
      <c r="G84" s="7" t="s">
        <v>140</v>
      </c>
      <c r="H84" s="7" t="s">
        <v>28</v>
      </c>
      <c r="I84" s="7" t="s">
        <v>25</v>
      </c>
      <c r="J84" s="7" t="s">
        <v>742</v>
      </c>
      <c r="K84" s="7"/>
      <c r="L84" s="7">
        <v>0</v>
      </c>
      <c r="M84" s="7">
        <v>4</v>
      </c>
      <c r="N84" s="7">
        <v>1</v>
      </c>
      <c r="O84" s="7">
        <v>1</v>
      </c>
      <c r="P84" s="7">
        <v>1</v>
      </c>
      <c r="Q84" s="7">
        <v>1</v>
      </c>
      <c r="R84" s="76">
        <v>1</v>
      </c>
      <c r="S84" s="34" t="s">
        <v>1425</v>
      </c>
      <c r="T84" t="str">
        <f t="shared" si="1"/>
        <v>Dotaciones entregadas para mejorar el fortalecimiento de los recursos técnicos y físicos para el mejoramiento de la comunicación e interrelación con la comunidad</v>
      </c>
    </row>
    <row r="85" spans="1:20" x14ac:dyDescent="0.25">
      <c r="A85" s="9" t="s">
        <v>430</v>
      </c>
      <c r="B85" s="9" t="s">
        <v>431</v>
      </c>
      <c r="C85" s="7" t="s">
        <v>432</v>
      </c>
      <c r="D85" s="7" t="s">
        <v>433</v>
      </c>
      <c r="E85" s="7" t="s">
        <v>448</v>
      </c>
      <c r="F85" s="7" t="s">
        <v>744</v>
      </c>
      <c r="G85" s="7" t="s">
        <v>60</v>
      </c>
      <c r="H85" s="7" t="s">
        <v>24</v>
      </c>
      <c r="I85" s="7" t="s">
        <v>25</v>
      </c>
      <c r="J85" s="7" t="s">
        <v>745</v>
      </c>
      <c r="K85" s="7" t="s">
        <v>746</v>
      </c>
      <c r="L85" s="7">
        <v>4</v>
      </c>
      <c r="M85" s="7">
        <v>4</v>
      </c>
      <c r="N85" s="7">
        <v>4</v>
      </c>
      <c r="O85" s="7">
        <v>4</v>
      </c>
      <c r="P85" s="7">
        <v>4</v>
      </c>
      <c r="Q85" s="7">
        <v>4</v>
      </c>
      <c r="R85" s="76">
        <v>3</v>
      </c>
      <c r="S85" s="52" t="s">
        <v>1426</v>
      </c>
      <c r="T85" t="str">
        <f t="shared" si="1"/>
        <v>Actividades realizadas para el mejoramiento de la comunicación e interrelación con la comunidad (alcaldías en mi barrio, rendición de cuentas, eventos, FreePress)</v>
      </c>
    </row>
    <row r="86" spans="1:20" x14ac:dyDescent="0.25">
      <c r="A86" s="9" t="s">
        <v>430</v>
      </c>
      <c r="B86" s="9" t="s">
        <v>431</v>
      </c>
      <c r="C86" s="7" t="s">
        <v>432</v>
      </c>
      <c r="D86" s="7" t="s">
        <v>470</v>
      </c>
      <c r="E86" s="7" t="s">
        <v>471</v>
      </c>
      <c r="F86" s="7" t="s">
        <v>857</v>
      </c>
      <c r="G86" s="7" t="s">
        <v>23</v>
      </c>
      <c r="H86" s="7" t="s">
        <v>24</v>
      </c>
      <c r="I86" s="7" t="s">
        <v>25</v>
      </c>
      <c r="J86" s="7" t="s">
        <v>749</v>
      </c>
      <c r="K86" s="7"/>
      <c r="L86" s="7">
        <v>10</v>
      </c>
      <c r="M86" s="7">
        <v>10</v>
      </c>
      <c r="N86" s="7">
        <v>10</v>
      </c>
      <c r="O86" s="7">
        <v>10</v>
      </c>
      <c r="P86" s="7">
        <v>10</v>
      </c>
      <c r="Q86" s="7">
        <v>10</v>
      </c>
      <c r="R86" s="76">
        <v>0</v>
      </c>
      <c r="S86" s="33" t="s">
        <v>1427</v>
      </c>
      <c r="T86" t="str">
        <f t="shared" si="1"/>
        <v>Número de alcaldías en mi barrio</v>
      </c>
    </row>
    <row r="87" spans="1:20" x14ac:dyDescent="0.25">
      <c r="A87" s="9" t="s">
        <v>430</v>
      </c>
      <c r="B87" s="27" t="s">
        <v>431</v>
      </c>
      <c r="C87" s="7" t="s">
        <v>432</v>
      </c>
      <c r="D87" s="7" t="s">
        <v>486</v>
      </c>
      <c r="E87" s="7" t="s">
        <v>491</v>
      </c>
      <c r="F87" s="7" t="s">
        <v>1324</v>
      </c>
      <c r="G87" s="7" t="s">
        <v>23</v>
      </c>
      <c r="H87" s="7" t="s">
        <v>24</v>
      </c>
      <c r="I87" s="7" t="s">
        <v>25</v>
      </c>
      <c r="J87" s="7" t="s">
        <v>751</v>
      </c>
      <c r="K87" s="7"/>
      <c r="L87" s="7">
        <v>0</v>
      </c>
      <c r="M87" s="7">
        <v>4</v>
      </c>
      <c r="N87" s="7">
        <v>4</v>
      </c>
      <c r="O87" s="7">
        <v>4</v>
      </c>
      <c r="P87" s="7">
        <v>4</v>
      </c>
      <c r="Q87" s="7">
        <v>4</v>
      </c>
      <c r="R87" s="76">
        <v>4</v>
      </c>
      <c r="S87" s="33" t="s">
        <v>1428</v>
      </c>
      <c r="T87" t="str">
        <f t="shared" si="1"/>
        <v>Implementación de actividades que impactan los 4 ejes de gobierno en línea (rendición de cuentas, tramites y servicios, protección de la información, servicios tecnológicos )de cara al ciudadano</v>
      </c>
    </row>
    <row r="88" spans="1:20" x14ac:dyDescent="0.25">
      <c r="A88" s="9" t="s">
        <v>430</v>
      </c>
      <c r="B88" s="27" t="s">
        <v>431</v>
      </c>
      <c r="C88" s="7" t="s">
        <v>432</v>
      </c>
      <c r="D88" s="7" t="s">
        <v>486</v>
      </c>
      <c r="E88" s="7" t="s">
        <v>497</v>
      </c>
      <c r="F88" s="7" t="s">
        <v>498</v>
      </c>
      <c r="G88" s="7" t="s">
        <v>23</v>
      </c>
      <c r="H88" s="7" t="s">
        <v>28</v>
      </c>
      <c r="I88" s="7" t="s">
        <v>25</v>
      </c>
      <c r="J88" s="7" t="s">
        <v>498</v>
      </c>
      <c r="K88" s="7"/>
      <c r="L88" s="7">
        <v>0</v>
      </c>
      <c r="M88" s="7">
        <v>40</v>
      </c>
      <c r="N88" s="7">
        <v>10</v>
      </c>
      <c r="O88" s="7">
        <v>10</v>
      </c>
      <c r="P88" s="7">
        <v>10</v>
      </c>
      <c r="Q88" s="7">
        <v>10</v>
      </c>
      <c r="R88" s="76">
        <v>11</v>
      </c>
      <c r="S88" s="34" t="s">
        <v>1429</v>
      </c>
      <c r="T88" t="str">
        <f t="shared" si="1"/>
        <v>Número de rendiciones de cuentas socializadas con la comunidad</v>
      </c>
    </row>
    <row r="89" spans="1:20" ht="15.75" x14ac:dyDescent="0.25">
      <c r="A89" s="84" t="s">
        <v>905</v>
      </c>
      <c r="B89" s="84" t="s">
        <v>1433</v>
      </c>
      <c r="C89" s="76" t="s">
        <v>19</v>
      </c>
      <c r="D89" s="76" t="s">
        <v>173</v>
      </c>
      <c r="E89" s="76" t="s">
        <v>186</v>
      </c>
      <c r="F89" s="76" t="s">
        <v>187</v>
      </c>
      <c r="G89" s="76" t="s">
        <v>23</v>
      </c>
      <c r="H89" s="76" t="s">
        <v>28</v>
      </c>
      <c r="I89" s="76" t="s">
        <v>25</v>
      </c>
      <c r="J89" s="76" t="s">
        <v>188</v>
      </c>
      <c r="K89" s="7"/>
      <c r="L89" s="76">
        <v>1</v>
      </c>
      <c r="M89" s="76">
        <v>1</v>
      </c>
      <c r="N89" s="76">
        <v>1</v>
      </c>
      <c r="O89" s="76">
        <v>1</v>
      </c>
      <c r="P89" s="76">
        <v>1</v>
      </c>
      <c r="Q89" s="186">
        <v>1</v>
      </c>
      <c r="R89" s="76">
        <v>0</v>
      </c>
      <c r="S89" s="28" t="s">
        <v>1430</v>
      </c>
      <c r="T89" t="str">
        <f t="shared" si="1"/>
        <v>Política pública de genero, Mujer y equidad "una prioridad" mantenida</v>
      </c>
    </row>
    <row r="90" spans="1:20" ht="15.75" x14ac:dyDescent="0.25">
      <c r="A90" s="84" t="s">
        <v>905</v>
      </c>
      <c r="B90" s="84" t="s">
        <v>1433</v>
      </c>
      <c r="C90" s="76" t="s">
        <v>19</v>
      </c>
      <c r="D90" s="76" t="s">
        <v>173</v>
      </c>
      <c r="E90" s="76" t="s">
        <v>193</v>
      </c>
      <c r="F90" s="76" t="s">
        <v>194</v>
      </c>
      <c r="G90" s="76" t="s">
        <v>23</v>
      </c>
      <c r="H90" s="76" t="s">
        <v>24</v>
      </c>
      <c r="I90" s="76" t="s">
        <v>25</v>
      </c>
      <c r="J90" s="76" t="s">
        <v>1431</v>
      </c>
      <c r="K90" s="7"/>
      <c r="L90" s="76">
        <v>0</v>
      </c>
      <c r="M90" s="76">
        <v>5</v>
      </c>
      <c r="N90" s="76">
        <v>5</v>
      </c>
      <c r="O90" s="76">
        <v>5</v>
      </c>
      <c r="P90" s="76">
        <v>5</v>
      </c>
      <c r="Q90" s="186">
        <v>5</v>
      </c>
      <c r="R90" s="76">
        <v>5</v>
      </c>
      <c r="S90" s="28" t="s">
        <v>1432</v>
      </c>
      <c r="T90" t="str">
        <f t="shared" si="1"/>
        <v>Actividades realizadas con enfoque de igualdad de genero para organizaciones de mujeres(ferias y eventos, capacitaciones, talleres, emprendimiento, observatorio)</v>
      </c>
    </row>
    <row r="91" spans="1:20" x14ac:dyDescent="0.25">
      <c r="A91" s="9" t="s">
        <v>320</v>
      </c>
      <c r="B91" s="9" t="s">
        <v>694</v>
      </c>
      <c r="C91" s="7" t="s">
        <v>287</v>
      </c>
      <c r="D91" s="7" t="s">
        <v>288</v>
      </c>
      <c r="E91" s="7" t="s">
        <v>321</v>
      </c>
      <c r="F91" s="7" t="s">
        <v>322</v>
      </c>
      <c r="G91" s="7" t="s">
        <v>23</v>
      </c>
      <c r="H91" s="7" t="s">
        <v>28</v>
      </c>
      <c r="I91" s="7" t="s">
        <v>25</v>
      </c>
      <c r="J91" s="7" t="s">
        <v>323</v>
      </c>
      <c r="K91" s="7"/>
      <c r="L91" s="7">
        <v>0</v>
      </c>
      <c r="M91" s="7">
        <v>30</v>
      </c>
      <c r="N91" s="7">
        <v>6</v>
      </c>
      <c r="O91" s="7">
        <v>7</v>
      </c>
      <c r="P91" s="7">
        <v>8</v>
      </c>
      <c r="Q91" s="7">
        <v>9</v>
      </c>
      <c r="R91" s="75">
        <v>6</v>
      </c>
      <c r="S91" s="40" t="s">
        <v>1434</v>
      </c>
      <c r="T91" t="str">
        <f t="shared" si="1"/>
        <v>Capacitaciones en cultural tributaria</v>
      </c>
    </row>
    <row r="92" spans="1:20" x14ac:dyDescent="0.25">
      <c r="A92" s="9" t="s">
        <v>320</v>
      </c>
      <c r="B92" s="27" t="s">
        <v>694</v>
      </c>
      <c r="C92" s="7" t="s">
        <v>432</v>
      </c>
      <c r="D92" s="7" t="s">
        <v>486</v>
      </c>
      <c r="E92" s="7" t="s">
        <v>494</v>
      </c>
      <c r="F92" s="7" t="s">
        <v>495</v>
      </c>
      <c r="G92" s="7" t="s">
        <v>23</v>
      </c>
      <c r="H92" s="7" t="s">
        <v>24</v>
      </c>
      <c r="I92" s="7" t="s">
        <v>25</v>
      </c>
      <c r="J92" s="7" t="s">
        <v>696</v>
      </c>
      <c r="K92" s="7"/>
      <c r="L92" s="7">
        <v>0</v>
      </c>
      <c r="M92" s="7">
        <v>5</v>
      </c>
      <c r="N92" s="7">
        <v>5</v>
      </c>
      <c r="O92" s="7">
        <v>5</v>
      </c>
      <c r="P92" s="7">
        <v>5</v>
      </c>
      <c r="Q92" s="7">
        <v>5</v>
      </c>
      <c r="R92" s="75">
        <v>2</v>
      </c>
      <c r="S92" s="28" t="s">
        <v>1435</v>
      </c>
      <c r="T92" t="str">
        <f t="shared" si="1"/>
        <v>Campañas para el mejoramiento del recaudo implementadas</v>
      </c>
    </row>
    <row r="93" spans="1:20" x14ac:dyDescent="0.25">
      <c r="A93" s="9" t="s">
        <v>149</v>
      </c>
      <c r="B93" s="9" t="s">
        <v>814</v>
      </c>
      <c r="C93" s="43" t="s">
        <v>432</v>
      </c>
      <c r="D93" s="7" t="s">
        <v>486</v>
      </c>
      <c r="E93" s="7" t="s">
        <v>487</v>
      </c>
      <c r="F93" s="7" t="s">
        <v>488</v>
      </c>
      <c r="G93" s="43" t="s">
        <v>23</v>
      </c>
      <c r="H93" s="7" t="s">
        <v>28</v>
      </c>
      <c r="I93" s="43" t="s">
        <v>25</v>
      </c>
      <c r="J93" s="7" t="s">
        <v>816</v>
      </c>
      <c r="K93" s="7"/>
      <c r="L93" s="7">
        <v>0</v>
      </c>
      <c r="M93" s="7">
        <v>8</v>
      </c>
      <c r="N93" s="36">
        <v>2</v>
      </c>
      <c r="O93" s="44">
        <v>2</v>
      </c>
      <c r="P93" s="43">
        <v>2</v>
      </c>
      <c r="Q93" s="7">
        <v>2</v>
      </c>
      <c r="R93" s="76">
        <v>0</v>
      </c>
      <c r="S93" s="28"/>
      <c r="T93" t="str">
        <f t="shared" si="1"/>
        <v>Capacitaciones dictadas en formulación de proyectos de inversión</v>
      </c>
    </row>
    <row r="94" spans="1:20" x14ac:dyDescent="0.25">
      <c r="A94" s="9" t="s">
        <v>149</v>
      </c>
      <c r="B94" s="9" t="s">
        <v>814</v>
      </c>
      <c r="C94" s="43" t="s">
        <v>432</v>
      </c>
      <c r="D94" s="7" t="s">
        <v>486</v>
      </c>
      <c r="E94" s="7" t="s">
        <v>487</v>
      </c>
      <c r="F94" s="7" t="s">
        <v>490</v>
      </c>
      <c r="G94" s="43" t="s">
        <v>140</v>
      </c>
      <c r="H94" s="7" t="s">
        <v>24</v>
      </c>
      <c r="I94" s="43" t="s">
        <v>25</v>
      </c>
      <c r="J94" s="7" t="s">
        <v>490</v>
      </c>
      <c r="K94" s="7"/>
      <c r="L94" s="7">
        <v>0</v>
      </c>
      <c r="M94" s="7">
        <v>1</v>
      </c>
      <c r="N94" s="36">
        <v>1</v>
      </c>
      <c r="O94" s="44">
        <v>1</v>
      </c>
      <c r="P94" s="43">
        <v>1</v>
      </c>
      <c r="Q94" s="7">
        <v>1</v>
      </c>
      <c r="R94" s="76">
        <v>0</v>
      </c>
      <c r="S94" s="113" t="s">
        <v>1436</v>
      </c>
      <c r="T94" t="str">
        <f t="shared" si="1"/>
        <v>Implementación nueva plataforma para el seguimiento y evaluación del banco de programas y proyectos</v>
      </c>
    </row>
    <row r="95" spans="1:20" x14ac:dyDescent="0.25">
      <c r="A95" s="9" t="s">
        <v>149</v>
      </c>
      <c r="B95" s="9" t="s">
        <v>754</v>
      </c>
      <c r="C95" s="43" t="s">
        <v>19</v>
      </c>
      <c r="D95" s="7" t="s">
        <v>173</v>
      </c>
      <c r="E95" s="7" t="s">
        <v>207</v>
      </c>
      <c r="F95" s="7" t="s">
        <v>755</v>
      </c>
      <c r="G95" s="43" t="s">
        <v>23</v>
      </c>
      <c r="H95" s="7" t="s">
        <v>28</v>
      </c>
      <c r="I95" s="43" t="s">
        <v>25</v>
      </c>
      <c r="J95" s="44" t="s">
        <v>755</v>
      </c>
      <c r="K95" s="7"/>
      <c r="L95" s="7">
        <v>0</v>
      </c>
      <c r="M95" s="7">
        <v>4</v>
      </c>
      <c r="N95" s="36">
        <v>1</v>
      </c>
      <c r="O95" s="44">
        <v>1</v>
      </c>
      <c r="P95" s="43">
        <v>1</v>
      </c>
      <c r="Q95" s="7">
        <v>1</v>
      </c>
      <c r="R95" s="41">
        <v>0</v>
      </c>
      <c r="S95" s="187"/>
      <c r="T95" t="str">
        <f t="shared" si="1"/>
        <v>Número de capacitaciones realizadas para consolidar la implementación de los objetivos Desarrollo sostenible</v>
      </c>
    </row>
    <row r="96" spans="1:20" x14ac:dyDescent="0.25">
      <c r="A96" s="9" t="s">
        <v>149</v>
      </c>
      <c r="B96" s="9" t="s">
        <v>756</v>
      </c>
      <c r="C96" s="45" t="s">
        <v>287</v>
      </c>
      <c r="D96" s="13" t="s">
        <v>288</v>
      </c>
      <c r="E96" s="13" t="s">
        <v>317</v>
      </c>
      <c r="F96" s="13" t="s">
        <v>318</v>
      </c>
      <c r="G96" s="45" t="s">
        <v>140</v>
      </c>
      <c r="H96" s="13" t="s">
        <v>24</v>
      </c>
      <c r="I96" s="45" t="s">
        <v>25</v>
      </c>
      <c r="J96" s="13" t="s">
        <v>757</v>
      </c>
      <c r="K96" s="13"/>
      <c r="L96" s="13">
        <v>0</v>
      </c>
      <c r="M96" s="13">
        <v>1</v>
      </c>
      <c r="N96" s="36">
        <v>1</v>
      </c>
      <c r="O96" s="44">
        <v>1</v>
      </c>
      <c r="P96" s="45">
        <v>1</v>
      </c>
      <c r="Q96" s="13">
        <v>1</v>
      </c>
      <c r="R96" s="75">
        <v>1</v>
      </c>
      <c r="S96" s="34" t="s">
        <v>1437</v>
      </c>
      <c r="T96" t="str">
        <f t="shared" si="1"/>
        <v>Revisiones al direccionamiento estratégico del municipio realizado</v>
      </c>
    </row>
    <row r="97" spans="1:20" x14ac:dyDescent="0.25">
      <c r="A97" s="9" t="s">
        <v>149</v>
      </c>
      <c r="B97" s="9" t="s">
        <v>754</v>
      </c>
      <c r="C97" s="43" t="s">
        <v>287</v>
      </c>
      <c r="D97" s="7" t="s">
        <v>336</v>
      </c>
      <c r="E97" s="7" t="s">
        <v>337</v>
      </c>
      <c r="F97" s="7" t="s">
        <v>338</v>
      </c>
      <c r="G97" s="43" t="s">
        <v>23</v>
      </c>
      <c r="H97" s="7" t="s">
        <v>28</v>
      </c>
      <c r="I97" s="43" t="s">
        <v>25</v>
      </c>
      <c r="J97" s="44" t="s">
        <v>338</v>
      </c>
      <c r="K97" s="7"/>
      <c r="L97" s="7">
        <v>0</v>
      </c>
      <c r="M97" s="7">
        <v>4</v>
      </c>
      <c r="N97" s="36">
        <v>1</v>
      </c>
      <c r="O97" s="44">
        <v>1</v>
      </c>
      <c r="P97" s="43">
        <v>1</v>
      </c>
      <c r="Q97" s="7">
        <v>1</v>
      </c>
      <c r="R97" s="41">
        <v>0</v>
      </c>
      <c r="S97" s="188"/>
      <c r="T97" t="str">
        <f t="shared" si="1"/>
        <v>Número de capacitaciones, seminarios y talleres para la promoción del desarrollo turístico y cultural</v>
      </c>
    </row>
    <row r="98" spans="1:20" x14ac:dyDescent="0.25">
      <c r="A98" s="9" t="s">
        <v>149</v>
      </c>
      <c r="B98" s="9" t="s">
        <v>774</v>
      </c>
      <c r="C98" s="47" t="s">
        <v>19</v>
      </c>
      <c r="D98" s="48" t="s">
        <v>150</v>
      </c>
      <c r="E98" s="48" t="s">
        <v>151</v>
      </c>
      <c r="F98" s="48" t="s">
        <v>152</v>
      </c>
      <c r="G98" s="47" t="s">
        <v>23</v>
      </c>
      <c r="H98" s="48" t="s">
        <v>28</v>
      </c>
      <c r="I98" s="47" t="s">
        <v>25</v>
      </c>
      <c r="J98" s="48" t="s">
        <v>775</v>
      </c>
      <c r="K98" s="48"/>
      <c r="L98" s="48">
        <v>0</v>
      </c>
      <c r="M98" s="48">
        <v>40</v>
      </c>
      <c r="N98" s="49">
        <v>10</v>
      </c>
      <c r="O98" s="50">
        <v>10</v>
      </c>
      <c r="P98" s="47">
        <v>10</v>
      </c>
      <c r="Q98" s="48">
        <v>10</v>
      </c>
      <c r="R98" s="77">
        <v>0</v>
      </c>
      <c r="S98" s="189"/>
      <c r="T98" t="str">
        <f t="shared" si="1"/>
        <v>Obras de espacio público y equipamiento colectivo</v>
      </c>
    </row>
    <row r="99" spans="1:20" x14ac:dyDescent="0.25">
      <c r="A99" s="9" t="s">
        <v>149</v>
      </c>
      <c r="B99" s="9" t="s">
        <v>777</v>
      </c>
      <c r="C99" s="45" t="s">
        <v>19</v>
      </c>
      <c r="D99" s="13" t="s">
        <v>150</v>
      </c>
      <c r="E99" s="13" t="s">
        <v>168</v>
      </c>
      <c r="F99" s="13" t="s">
        <v>169</v>
      </c>
      <c r="G99" s="45" t="s">
        <v>23</v>
      </c>
      <c r="H99" s="13" t="s">
        <v>28</v>
      </c>
      <c r="I99" s="45" t="s">
        <v>25</v>
      </c>
      <c r="J99" s="13" t="s">
        <v>170</v>
      </c>
      <c r="K99" s="13"/>
      <c r="L99" s="13">
        <v>10168.780000000001</v>
      </c>
      <c r="M99" s="13">
        <v>12000</v>
      </c>
      <c r="N99" s="36">
        <v>3000</v>
      </c>
      <c r="O99" s="44">
        <v>3000</v>
      </c>
      <c r="P99" s="45">
        <v>3000</v>
      </c>
      <c r="Q99" s="13">
        <v>3000</v>
      </c>
      <c r="R99" s="75">
        <v>1710.94</v>
      </c>
      <c r="S99" s="52"/>
      <c r="T99" t="str">
        <f t="shared" si="1"/>
        <v>Metros cuadrados legalizados de viviendas</v>
      </c>
    </row>
    <row r="100" spans="1:20" x14ac:dyDescent="0.25">
      <c r="A100" s="9" t="s">
        <v>149</v>
      </c>
      <c r="B100" s="9" t="s">
        <v>774</v>
      </c>
      <c r="C100" s="45" t="s">
        <v>432</v>
      </c>
      <c r="D100" s="13" t="s">
        <v>433</v>
      </c>
      <c r="E100" s="13" t="s">
        <v>468</v>
      </c>
      <c r="F100" s="13" t="s">
        <v>469</v>
      </c>
      <c r="G100" s="45" t="s">
        <v>23</v>
      </c>
      <c r="H100" s="13" t="s">
        <v>28</v>
      </c>
      <c r="I100" s="45" t="s">
        <v>25</v>
      </c>
      <c r="J100" s="13" t="s">
        <v>469</v>
      </c>
      <c r="K100" s="13"/>
      <c r="L100" s="13">
        <v>0</v>
      </c>
      <c r="M100" s="13">
        <v>1</v>
      </c>
      <c r="N100" s="36">
        <v>1</v>
      </c>
      <c r="O100" s="44">
        <v>0</v>
      </c>
      <c r="P100" s="45">
        <v>0</v>
      </c>
      <c r="Q100" s="13">
        <v>0</v>
      </c>
      <c r="R100" s="13">
        <v>0</v>
      </c>
      <c r="S100" s="53" t="s">
        <v>778</v>
      </c>
      <c r="T100" t="str">
        <f t="shared" si="1"/>
        <v>Actualización de mediano plazo del PBOT realizada</v>
      </c>
    </row>
    <row r="101" spans="1:20" x14ac:dyDescent="0.25">
      <c r="A101" s="9" t="s">
        <v>149</v>
      </c>
      <c r="B101" s="9" t="s">
        <v>784</v>
      </c>
      <c r="C101" s="43" t="s">
        <v>382</v>
      </c>
      <c r="D101" s="7" t="s">
        <v>383</v>
      </c>
      <c r="E101" s="7" t="s">
        <v>386</v>
      </c>
      <c r="F101" s="7" t="s">
        <v>860</v>
      </c>
      <c r="G101" s="43">
        <v>3</v>
      </c>
      <c r="H101" s="7" t="s">
        <v>61</v>
      </c>
      <c r="I101" s="43" t="s">
        <v>25</v>
      </c>
      <c r="J101" s="7" t="s">
        <v>1438</v>
      </c>
      <c r="K101" s="7" t="s">
        <v>1439</v>
      </c>
      <c r="L101" s="7">
        <v>3</v>
      </c>
      <c r="M101" s="37">
        <v>0.35</v>
      </c>
      <c r="N101" s="55">
        <v>0.1</v>
      </c>
      <c r="O101" s="56">
        <v>0.15</v>
      </c>
      <c r="P101" s="190">
        <v>0.25</v>
      </c>
      <c r="Q101" s="37">
        <v>0.35</v>
      </c>
      <c r="R101" s="20">
        <v>0.5</v>
      </c>
      <c r="S101" s="60" t="s">
        <v>1440</v>
      </c>
      <c r="T101" t="str">
        <f t="shared" si="1"/>
        <v>Acciones afirmativas para la población recicladora (Rutas de recolección selectiva en cabecera 100%, Construcción de la estación de clasificación y aprovechamiento de la ECA, Pesaje certificado de los residuos aprovechables, total Acciones: 25 ), Implementación del PGIRS</v>
      </c>
    </row>
    <row r="102" spans="1:20" x14ac:dyDescent="0.25">
      <c r="A102" s="9" t="s">
        <v>149</v>
      </c>
      <c r="B102" s="9" t="s">
        <v>835</v>
      </c>
      <c r="C102" s="43" t="s">
        <v>382</v>
      </c>
      <c r="D102" s="7" t="s">
        <v>417</v>
      </c>
      <c r="E102" s="7" t="s">
        <v>418</v>
      </c>
      <c r="F102" s="7" t="s">
        <v>419</v>
      </c>
      <c r="G102" s="43" t="s">
        <v>23</v>
      </c>
      <c r="H102" s="7" t="s">
        <v>28</v>
      </c>
      <c r="I102" s="43" t="s">
        <v>25</v>
      </c>
      <c r="J102" s="7" t="s">
        <v>420</v>
      </c>
      <c r="K102" s="7"/>
      <c r="L102" s="7">
        <v>2</v>
      </c>
      <c r="M102" s="7">
        <v>8</v>
      </c>
      <c r="N102" s="36">
        <v>2</v>
      </c>
      <c r="O102" s="44">
        <v>2</v>
      </c>
      <c r="P102" s="43">
        <v>2</v>
      </c>
      <c r="Q102" s="7">
        <v>2</v>
      </c>
      <c r="R102" s="28">
        <v>4</v>
      </c>
      <c r="S102" s="28" t="s">
        <v>1441</v>
      </c>
      <c r="T102" t="str">
        <f t="shared" si="1"/>
        <v>Capacitaciones en Gestión del Riesgo</v>
      </c>
    </row>
    <row r="103" spans="1:20" x14ac:dyDescent="0.25">
      <c r="A103" s="9" t="s">
        <v>149</v>
      </c>
      <c r="B103" s="9" t="s">
        <v>835</v>
      </c>
      <c r="C103" s="43" t="s">
        <v>382</v>
      </c>
      <c r="D103" s="7" t="s">
        <v>417</v>
      </c>
      <c r="E103" s="7" t="s">
        <v>421</v>
      </c>
      <c r="F103" s="7" t="s">
        <v>836</v>
      </c>
      <c r="G103" s="43" t="s">
        <v>23</v>
      </c>
      <c r="H103" s="7" t="s">
        <v>28</v>
      </c>
      <c r="I103" s="43" t="s">
        <v>25</v>
      </c>
      <c r="J103" s="7" t="s">
        <v>837</v>
      </c>
      <c r="K103" s="7"/>
      <c r="L103" s="7">
        <v>0</v>
      </c>
      <c r="M103" s="7">
        <v>4</v>
      </c>
      <c r="N103" s="36">
        <v>1</v>
      </c>
      <c r="O103" s="44">
        <v>1</v>
      </c>
      <c r="P103" s="43">
        <v>1</v>
      </c>
      <c r="Q103" s="7">
        <v>1</v>
      </c>
      <c r="R103" s="28">
        <v>1</v>
      </c>
      <c r="S103" s="28" t="s">
        <v>1442</v>
      </c>
      <c r="T103" t="str">
        <f t="shared" si="1"/>
        <v>Dotaciones entregadas para la atención de emergencias y contingencias. Para el Cuerpo de Bomberos Voluntarios La Estrella y Defensa Civil de La Estrella (ayudas del DAPARD, Área, Corantioquia entre otros)</v>
      </c>
    </row>
    <row r="104" spans="1:20" x14ac:dyDescent="0.25">
      <c r="A104" s="9" t="s">
        <v>149</v>
      </c>
      <c r="B104" s="9" t="s">
        <v>835</v>
      </c>
      <c r="C104" s="43" t="s">
        <v>382</v>
      </c>
      <c r="D104" s="7" t="s">
        <v>417</v>
      </c>
      <c r="E104" s="7" t="s">
        <v>424</v>
      </c>
      <c r="F104" s="7" t="s">
        <v>425</v>
      </c>
      <c r="G104" s="43" t="s">
        <v>23</v>
      </c>
      <c r="H104" s="7" t="s">
        <v>28</v>
      </c>
      <c r="I104" s="43" t="s">
        <v>25</v>
      </c>
      <c r="J104" s="7" t="s">
        <v>838</v>
      </c>
      <c r="K104" s="7"/>
      <c r="L104" s="7">
        <v>0</v>
      </c>
      <c r="M104" s="7">
        <v>4</v>
      </c>
      <c r="N104" s="36">
        <v>1</v>
      </c>
      <c r="O104" s="44">
        <v>1</v>
      </c>
      <c r="P104" s="43">
        <v>1</v>
      </c>
      <c r="Q104" s="7">
        <v>1</v>
      </c>
      <c r="R104" s="28">
        <v>4</v>
      </c>
      <c r="S104" s="191" t="s">
        <v>1443</v>
      </c>
      <c r="T104" t="str">
        <f t="shared" si="1"/>
        <v>Capacitaciones realizadas para proyecto "CUIDÁ" en coordinación con el Área Metropolitana</v>
      </c>
    </row>
    <row r="105" spans="1:20" x14ac:dyDescent="0.25">
      <c r="A105" s="9" t="s">
        <v>149</v>
      </c>
      <c r="B105" s="9" t="s">
        <v>835</v>
      </c>
      <c r="C105" s="43" t="s">
        <v>382</v>
      </c>
      <c r="D105" s="7" t="s">
        <v>417</v>
      </c>
      <c r="E105" s="7" t="s">
        <v>427</v>
      </c>
      <c r="F105" s="7" t="s">
        <v>867</v>
      </c>
      <c r="G105" s="43" t="s">
        <v>23</v>
      </c>
      <c r="H105" s="7" t="s">
        <v>24</v>
      </c>
      <c r="I105" s="43" t="s">
        <v>25</v>
      </c>
      <c r="J105" s="7" t="s">
        <v>428</v>
      </c>
      <c r="K105" s="7"/>
      <c r="L105" s="7">
        <v>0</v>
      </c>
      <c r="M105" s="7">
        <v>5</v>
      </c>
      <c r="N105" s="36">
        <v>5</v>
      </c>
      <c r="O105" s="44">
        <v>5</v>
      </c>
      <c r="P105" s="43">
        <v>5</v>
      </c>
      <c r="Q105" s="7">
        <v>5</v>
      </c>
      <c r="R105" s="7">
        <v>3</v>
      </c>
      <c r="S105" s="60" t="s">
        <v>1444</v>
      </c>
      <c r="T105" t="str">
        <f t="shared" si="1"/>
        <v>Acciones y apoyos realizados para el fondo municipal de gestión del riesgo (Visitas, sistematización BD damnificados, entrega de ayudas humanitarias, atención al público, Manejo de albergues)</v>
      </c>
    </row>
    <row r="106" spans="1:20" x14ac:dyDescent="0.25">
      <c r="A106" s="9" t="s">
        <v>149</v>
      </c>
      <c r="B106" s="9" t="s">
        <v>835</v>
      </c>
      <c r="C106" s="43" t="s">
        <v>382</v>
      </c>
      <c r="D106" s="7" t="s">
        <v>417</v>
      </c>
      <c r="E106" s="7" t="s">
        <v>429</v>
      </c>
      <c r="F106" s="7" t="s">
        <v>419</v>
      </c>
      <c r="G106" s="43" t="s">
        <v>23</v>
      </c>
      <c r="H106" s="7" t="s">
        <v>28</v>
      </c>
      <c r="I106" s="43" t="s">
        <v>25</v>
      </c>
      <c r="J106" s="7" t="s">
        <v>420</v>
      </c>
      <c r="K106" s="7"/>
      <c r="L106" s="7">
        <v>2</v>
      </c>
      <c r="M106" s="7">
        <v>8</v>
      </c>
      <c r="N106" s="36">
        <v>2</v>
      </c>
      <c r="O106" s="44">
        <v>2</v>
      </c>
      <c r="P106" s="43">
        <v>2</v>
      </c>
      <c r="Q106" s="7">
        <v>2</v>
      </c>
      <c r="R106" s="28">
        <v>3</v>
      </c>
      <c r="S106" s="28" t="s">
        <v>1445</v>
      </c>
      <c r="T106" t="str">
        <f t="shared" si="1"/>
        <v>Capacitaciones en Gestión del Riesgo</v>
      </c>
    </row>
    <row r="107" spans="1:20" x14ac:dyDescent="0.25">
      <c r="A107" s="9" t="s">
        <v>149</v>
      </c>
      <c r="B107" s="9" t="s">
        <v>779</v>
      </c>
      <c r="C107" s="43" t="s">
        <v>287</v>
      </c>
      <c r="D107" s="7" t="s">
        <v>288</v>
      </c>
      <c r="E107" s="7" t="s">
        <v>296</v>
      </c>
      <c r="F107" s="7" t="s">
        <v>780</v>
      </c>
      <c r="G107" s="43" t="s">
        <v>140</v>
      </c>
      <c r="H107" s="7" t="s">
        <v>24</v>
      </c>
      <c r="I107" s="43" t="s">
        <v>25</v>
      </c>
      <c r="J107" s="7" t="s">
        <v>780</v>
      </c>
      <c r="K107" s="7"/>
      <c r="L107" s="7">
        <v>0</v>
      </c>
      <c r="M107" s="7">
        <v>10</v>
      </c>
      <c r="N107" s="36">
        <v>10</v>
      </c>
      <c r="O107" s="44">
        <v>10</v>
      </c>
      <c r="P107" s="7">
        <v>10</v>
      </c>
      <c r="R107" s="76">
        <v>10</v>
      </c>
      <c r="S107" s="28" t="s">
        <v>1446</v>
      </c>
      <c r="T107" t="str">
        <f t="shared" si="1"/>
        <v>Proyectos enfocados a la productividad y generación de microcadenas productivas (Agrícolas)</v>
      </c>
    </row>
    <row r="108" spans="1:20" x14ac:dyDescent="0.25">
      <c r="A108" s="9" t="s">
        <v>149</v>
      </c>
      <c r="B108" s="9" t="s">
        <v>788</v>
      </c>
      <c r="C108" s="43" t="s">
        <v>287</v>
      </c>
      <c r="D108" s="7" t="s">
        <v>336</v>
      </c>
      <c r="E108" s="7" t="s">
        <v>339</v>
      </c>
      <c r="F108" s="7" t="s">
        <v>340</v>
      </c>
      <c r="G108" s="43" t="s">
        <v>23</v>
      </c>
      <c r="H108" s="7" t="s">
        <v>272</v>
      </c>
      <c r="I108" s="43" t="s">
        <v>25</v>
      </c>
      <c r="J108" s="7" t="s">
        <v>789</v>
      </c>
      <c r="K108" s="7"/>
      <c r="L108" s="7">
        <v>0</v>
      </c>
      <c r="M108" s="7">
        <v>6</v>
      </c>
      <c r="N108" s="36">
        <v>0</v>
      </c>
      <c r="O108" s="44">
        <v>2</v>
      </c>
      <c r="P108" s="43">
        <v>2</v>
      </c>
      <c r="Q108" s="7">
        <v>2</v>
      </c>
      <c r="R108" s="193">
        <v>1</v>
      </c>
      <c r="S108" s="192" t="s">
        <v>1447</v>
      </c>
      <c r="T108" t="str">
        <f t="shared" si="1"/>
        <v>Rutas camineras ambientales trazadas</v>
      </c>
    </row>
    <row r="109" spans="1:20" x14ac:dyDescent="0.25">
      <c r="A109" s="9" t="s">
        <v>149</v>
      </c>
      <c r="B109" s="9" t="s">
        <v>788</v>
      </c>
      <c r="C109" s="43" t="s">
        <v>287</v>
      </c>
      <c r="D109" s="7" t="s">
        <v>336</v>
      </c>
      <c r="E109" s="7" t="s">
        <v>342</v>
      </c>
      <c r="F109" s="7" t="s">
        <v>343</v>
      </c>
      <c r="G109" s="43" t="s">
        <v>23</v>
      </c>
      <c r="H109" s="7" t="s">
        <v>28</v>
      </c>
      <c r="I109" s="43" t="s">
        <v>25</v>
      </c>
      <c r="J109" s="7" t="s">
        <v>343</v>
      </c>
      <c r="K109" s="7"/>
      <c r="L109" s="7">
        <v>0</v>
      </c>
      <c r="M109" s="7">
        <v>1</v>
      </c>
      <c r="N109" s="36">
        <v>0</v>
      </c>
      <c r="O109" s="44">
        <v>0</v>
      </c>
      <c r="P109" s="43">
        <v>0</v>
      </c>
      <c r="Q109" s="7">
        <v>1</v>
      </c>
      <c r="R109" s="192">
        <v>0</v>
      </c>
      <c r="S109" s="192" t="s">
        <v>1448</v>
      </c>
      <c r="T109" t="str">
        <f t="shared" si="1"/>
        <v>Ruta Turística de la Estrella Implementada</v>
      </c>
    </row>
    <row r="110" spans="1:20" x14ac:dyDescent="0.25">
      <c r="A110" s="9" t="s">
        <v>149</v>
      </c>
      <c r="B110" s="9" t="s">
        <v>788</v>
      </c>
      <c r="C110" s="43" t="s">
        <v>382</v>
      </c>
      <c r="D110" s="7" t="s">
        <v>383</v>
      </c>
      <c r="E110" s="7" t="s">
        <v>384</v>
      </c>
      <c r="F110" s="7" t="s">
        <v>385</v>
      </c>
      <c r="G110" s="43" t="s">
        <v>23</v>
      </c>
      <c r="H110" s="7" t="s">
        <v>28</v>
      </c>
      <c r="I110" s="43" t="s">
        <v>25</v>
      </c>
      <c r="J110" s="7" t="s">
        <v>385</v>
      </c>
      <c r="K110" s="7"/>
      <c r="L110" s="7">
        <v>0</v>
      </c>
      <c r="M110" s="7">
        <v>2</v>
      </c>
      <c r="N110" s="36">
        <v>0</v>
      </c>
      <c r="O110" s="44">
        <v>0</v>
      </c>
      <c r="P110" s="43">
        <v>1</v>
      </c>
      <c r="Q110" s="7">
        <v>1</v>
      </c>
      <c r="R110" s="192">
        <v>0</v>
      </c>
      <c r="S110" s="192" t="s">
        <v>1449</v>
      </c>
      <c r="T110" t="str">
        <f t="shared" si="1"/>
        <v>Diseño del parque ecológico Reserva del Romeral y Reserva de Miraflores</v>
      </c>
    </row>
    <row r="111" spans="1:20" x14ac:dyDescent="0.25">
      <c r="A111" s="9" t="s">
        <v>149</v>
      </c>
      <c r="B111" s="9" t="s">
        <v>788</v>
      </c>
      <c r="C111" s="43" t="s">
        <v>382</v>
      </c>
      <c r="D111" s="7" t="s">
        <v>383</v>
      </c>
      <c r="E111" s="7" t="s">
        <v>389</v>
      </c>
      <c r="F111" s="7" t="s">
        <v>390</v>
      </c>
      <c r="G111" s="43" t="s">
        <v>23</v>
      </c>
      <c r="H111" s="7" t="s">
        <v>61</v>
      </c>
      <c r="I111" s="43" t="s">
        <v>25</v>
      </c>
      <c r="J111" s="7" t="s">
        <v>391</v>
      </c>
      <c r="K111" s="7"/>
      <c r="L111" s="7">
        <v>0</v>
      </c>
      <c r="M111" s="7">
        <v>12</v>
      </c>
      <c r="N111" s="36">
        <v>3</v>
      </c>
      <c r="O111" s="44">
        <v>3</v>
      </c>
      <c r="P111" s="43">
        <v>3</v>
      </c>
      <c r="Q111" s="7">
        <v>3</v>
      </c>
      <c r="R111" s="192">
        <v>4</v>
      </c>
      <c r="S111" s="192" t="s">
        <v>1450</v>
      </c>
      <c r="T111" t="str">
        <f t="shared" si="1"/>
        <v>Controles de emisiones contaminantes de aire de fuentes móviles y fijas</v>
      </c>
    </row>
    <row r="112" spans="1:20" x14ac:dyDescent="0.25">
      <c r="A112" s="9" t="s">
        <v>149</v>
      </c>
      <c r="B112" s="9" t="s">
        <v>788</v>
      </c>
      <c r="C112" s="43" t="s">
        <v>382</v>
      </c>
      <c r="D112" s="7" t="s">
        <v>383</v>
      </c>
      <c r="E112" s="7" t="s">
        <v>392</v>
      </c>
      <c r="F112" s="7" t="s">
        <v>393</v>
      </c>
      <c r="G112" s="43" t="s">
        <v>23</v>
      </c>
      <c r="H112" s="7" t="s">
        <v>28</v>
      </c>
      <c r="I112" s="43" t="s">
        <v>25</v>
      </c>
      <c r="J112" s="7" t="s">
        <v>393</v>
      </c>
      <c r="K112" s="7"/>
      <c r="L112" s="7">
        <v>0</v>
      </c>
      <c r="M112" s="7">
        <v>4</v>
      </c>
      <c r="N112" s="36">
        <v>1</v>
      </c>
      <c r="O112" s="44">
        <v>1</v>
      </c>
      <c r="P112" s="43">
        <v>1</v>
      </c>
      <c r="Q112" s="7">
        <v>1</v>
      </c>
      <c r="R112" s="192">
        <v>2</v>
      </c>
      <c r="S112" s="192" t="s">
        <v>1451</v>
      </c>
      <c r="T112" t="str">
        <f t="shared" si="1"/>
        <v>Número de acciones/proyectos/intervenciones para la conservación, protección, restauración y aprovechamiento sostenible de los recursos naturales y del medio ambiente</v>
      </c>
    </row>
    <row r="113" spans="1:20" x14ac:dyDescent="0.25">
      <c r="A113" s="9" t="s">
        <v>149</v>
      </c>
      <c r="B113" s="9" t="s">
        <v>788</v>
      </c>
      <c r="C113" s="43" t="s">
        <v>382</v>
      </c>
      <c r="D113" s="7" t="s">
        <v>383</v>
      </c>
      <c r="E113" s="7" t="s">
        <v>394</v>
      </c>
      <c r="F113" s="7" t="s">
        <v>395</v>
      </c>
      <c r="G113" s="43" t="s">
        <v>23</v>
      </c>
      <c r="H113" s="7" t="s">
        <v>24</v>
      </c>
      <c r="I113" s="43" t="s">
        <v>25</v>
      </c>
      <c r="J113" s="7" t="s">
        <v>795</v>
      </c>
      <c r="K113" s="7"/>
      <c r="L113" s="7">
        <v>0</v>
      </c>
      <c r="M113" s="7">
        <v>4</v>
      </c>
      <c r="N113" s="36">
        <v>4</v>
      </c>
      <c r="O113" s="44">
        <v>4</v>
      </c>
      <c r="P113" s="43">
        <v>4</v>
      </c>
      <c r="Q113" s="7">
        <v>4</v>
      </c>
      <c r="R113" s="192">
        <v>4</v>
      </c>
      <c r="S113" s="192" t="s">
        <v>1452</v>
      </c>
      <c r="T113" t="str">
        <f t="shared" si="1"/>
        <v>Capacitaciones realizadas en Educación ambiental</v>
      </c>
    </row>
    <row r="114" spans="1:20" x14ac:dyDescent="0.25">
      <c r="A114" s="9" t="s">
        <v>149</v>
      </c>
      <c r="B114" s="9" t="s">
        <v>788</v>
      </c>
      <c r="C114" s="43" t="s">
        <v>382</v>
      </c>
      <c r="D114" s="7" t="s">
        <v>383</v>
      </c>
      <c r="E114" s="7" t="s">
        <v>397</v>
      </c>
      <c r="F114" s="7" t="s">
        <v>398</v>
      </c>
      <c r="G114" s="43" t="s">
        <v>23</v>
      </c>
      <c r="H114" s="7" t="s">
        <v>28</v>
      </c>
      <c r="I114" s="43" t="s">
        <v>25</v>
      </c>
      <c r="J114" s="7" t="s">
        <v>399</v>
      </c>
      <c r="K114" s="7"/>
      <c r="L114" s="7">
        <v>0</v>
      </c>
      <c r="M114" s="7">
        <v>4</v>
      </c>
      <c r="N114" s="36">
        <v>1</v>
      </c>
      <c r="O114" s="44">
        <v>1</v>
      </c>
      <c r="P114" s="43">
        <v>1</v>
      </c>
      <c r="Q114" s="7">
        <v>1</v>
      </c>
      <c r="R114" s="192">
        <v>0</v>
      </c>
      <c r="S114" s="192" t="s">
        <v>1335</v>
      </c>
      <c r="T114" t="str">
        <f t="shared" si="1"/>
        <v>Planes de ordenamiento de microcuencas formulados</v>
      </c>
    </row>
    <row r="115" spans="1:20" x14ac:dyDescent="0.25">
      <c r="A115" s="9" t="s">
        <v>149</v>
      </c>
      <c r="B115" s="9" t="s">
        <v>788</v>
      </c>
      <c r="C115" s="43" t="s">
        <v>382</v>
      </c>
      <c r="D115" s="7" t="s">
        <v>383</v>
      </c>
      <c r="E115" s="7" t="s">
        <v>397</v>
      </c>
      <c r="F115" s="7" t="s">
        <v>400</v>
      </c>
      <c r="G115" s="43" t="s">
        <v>23</v>
      </c>
      <c r="H115" s="7" t="s">
        <v>28</v>
      </c>
      <c r="I115" s="43" t="s">
        <v>25</v>
      </c>
      <c r="J115" s="7" t="s">
        <v>798</v>
      </c>
      <c r="K115" s="7"/>
      <c r="L115" s="7">
        <v>0</v>
      </c>
      <c r="M115" s="7">
        <v>40</v>
      </c>
      <c r="N115" s="36">
        <v>10</v>
      </c>
      <c r="O115" s="44">
        <v>10</v>
      </c>
      <c r="P115" s="43">
        <v>10</v>
      </c>
      <c r="Q115" s="7">
        <v>10</v>
      </c>
      <c r="R115" s="192">
        <v>0</v>
      </c>
      <c r="S115" s="194" t="s">
        <v>1453</v>
      </c>
      <c r="T115" t="str">
        <f t="shared" si="1"/>
        <v>Limpieza y Mantenimiento de cuencas y microcuencas</v>
      </c>
    </row>
    <row r="116" spans="1:20" x14ac:dyDescent="0.25">
      <c r="A116" s="9" t="s">
        <v>149</v>
      </c>
      <c r="B116" s="9" t="s">
        <v>788</v>
      </c>
      <c r="C116" s="43" t="s">
        <v>382</v>
      </c>
      <c r="D116" s="7" t="s">
        <v>383</v>
      </c>
      <c r="E116" s="7" t="s">
        <v>402</v>
      </c>
      <c r="F116" s="7" t="s">
        <v>403</v>
      </c>
      <c r="G116" s="43" t="s">
        <v>23</v>
      </c>
      <c r="H116" s="7" t="s">
        <v>28</v>
      </c>
      <c r="I116" s="43" t="s">
        <v>25</v>
      </c>
      <c r="J116" s="7" t="s">
        <v>404</v>
      </c>
      <c r="K116" s="7"/>
      <c r="L116" s="7">
        <v>0</v>
      </c>
      <c r="M116" s="7">
        <v>10000</v>
      </c>
      <c r="N116" s="36">
        <v>2500</v>
      </c>
      <c r="O116" s="44">
        <v>2500</v>
      </c>
      <c r="P116" s="43">
        <v>2500</v>
      </c>
      <c r="Q116" s="7">
        <v>2500</v>
      </c>
      <c r="R116" s="195">
        <v>140</v>
      </c>
      <c r="S116" s="192" t="s">
        <v>1454</v>
      </c>
      <c r="T116" t="str">
        <f t="shared" si="1"/>
        <v>Especies nativas sembrados</v>
      </c>
    </row>
    <row r="117" spans="1:20" x14ac:dyDescent="0.25">
      <c r="A117" s="9" t="s">
        <v>149</v>
      </c>
      <c r="B117" s="9" t="s">
        <v>788</v>
      </c>
      <c r="C117" s="43" t="s">
        <v>382</v>
      </c>
      <c r="D117" s="7" t="s">
        <v>383</v>
      </c>
      <c r="E117" s="7" t="s">
        <v>405</v>
      </c>
      <c r="F117" s="7" t="s">
        <v>801</v>
      </c>
      <c r="G117" s="43" t="s">
        <v>23</v>
      </c>
      <c r="H117" s="7" t="s">
        <v>24</v>
      </c>
      <c r="I117" s="43" t="s">
        <v>25</v>
      </c>
      <c r="J117" s="7" t="s">
        <v>801</v>
      </c>
      <c r="K117" s="7"/>
      <c r="L117" s="7">
        <v>0</v>
      </c>
      <c r="M117" s="7">
        <v>1</v>
      </c>
      <c r="N117" s="36">
        <v>0</v>
      </c>
      <c r="O117" s="44">
        <v>0</v>
      </c>
      <c r="P117" s="43">
        <v>0</v>
      </c>
      <c r="Q117" s="7">
        <v>1</v>
      </c>
      <c r="R117" s="192">
        <v>0</v>
      </c>
      <c r="S117" s="192" t="s">
        <v>1338</v>
      </c>
      <c r="T117" t="str">
        <f t="shared" si="1"/>
        <v>Creación e implementación del proyecto declaración de áreas libres de fauna silvestre</v>
      </c>
    </row>
    <row r="118" spans="1:20" x14ac:dyDescent="0.25">
      <c r="A118" s="9" t="s">
        <v>149</v>
      </c>
      <c r="B118" s="9" t="s">
        <v>788</v>
      </c>
      <c r="C118" s="45" t="s">
        <v>382</v>
      </c>
      <c r="D118" s="13" t="s">
        <v>383</v>
      </c>
      <c r="E118" s="13" t="s">
        <v>407</v>
      </c>
      <c r="F118" s="13" t="s">
        <v>861</v>
      </c>
      <c r="G118" s="45" t="s">
        <v>23</v>
      </c>
      <c r="H118" s="13" t="s">
        <v>28</v>
      </c>
      <c r="I118" s="45" t="s">
        <v>25</v>
      </c>
      <c r="J118" s="13" t="s">
        <v>408</v>
      </c>
      <c r="K118" s="13"/>
      <c r="L118" s="13">
        <v>0</v>
      </c>
      <c r="M118" s="13">
        <v>4</v>
      </c>
      <c r="N118" s="36">
        <v>1</v>
      </c>
      <c r="O118" s="44">
        <v>1</v>
      </c>
      <c r="P118" s="45">
        <v>1</v>
      </c>
      <c r="Q118" s="13">
        <v>1</v>
      </c>
      <c r="R118" s="193">
        <v>0</v>
      </c>
      <c r="S118" s="193" t="s">
        <v>1455</v>
      </c>
      <c r="T118" t="str">
        <f t="shared" si="1"/>
        <v>Predios adquiridos para la conservación y la defensa del recurso hídrico y el medio ambiente</v>
      </c>
    </row>
    <row r="119" spans="1:20" x14ac:dyDescent="0.25">
      <c r="A119" s="9" t="s">
        <v>149</v>
      </c>
      <c r="B119" s="9" t="s">
        <v>788</v>
      </c>
      <c r="C119" s="45" t="s">
        <v>382</v>
      </c>
      <c r="D119" s="13" t="s">
        <v>383</v>
      </c>
      <c r="E119" s="13" t="s">
        <v>409</v>
      </c>
      <c r="F119" s="13" t="s">
        <v>862</v>
      </c>
      <c r="G119" s="45" t="s">
        <v>23</v>
      </c>
      <c r="H119" s="13" t="s">
        <v>28</v>
      </c>
      <c r="I119" s="45" t="s">
        <v>25</v>
      </c>
      <c r="J119" s="13" t="s">
        <v>804</v>
      </c>
      <c r="K119" s="13"/>
      <c r="L119" s="13">
        <v>0</v>
      </c>
      <c r="M119" s="13">
        <v>4</v>
      </c>
      <c r="N119" s="36">
        <v>1</v>
      </c>
      <c r="O119" s="44">
        <v>1</v>
      </c>
      <c r="P119" s="45">
        <v>1</v>
      </c>
      <c r="Q119" s="13">
        <v>1</v>
      </c>
      <c r="R119" s="193">
        <v>1</v>
      </c>
      <c r="S119" s="193" t="s">
        <v>1456</v>
      </c>
      <c r="T119" t="str">
        <f t="shared" si="1"/>
        <v>Campañas de promoción en el uso de energías alternativas en hogares rurales</v>
      </c>
    </row>
    <row r="120" spans="1:20" x14ac:dyDescent="0.25">
      <c r="A120" s="9" t="s">
        <v>149</v>
      </c>
      <c r="B120" s="9" t="s">
        <v>788</v>
      </c>
      <c r="C120" s="45" t="s">
        <v>382</v>
      </c>
      <c r="D120" s="13" t="s">
        <v>383</v>
      </c>
      <c r="E120" s="13" t="s">
        <v>409</v>
      </c>
      <c r="F120" s="13" t="s">
        <v>412</v>
      </c>
      <c r="G120" s="45" t="s">
        <v>23</v>
      </c>
      <c r="H120" s="13" t="s">
        <v>24</v>
      </c>
      <c r="I120" s="45" t="s">
        <v>25</v>
      </c>
      <c r="J120" s="13" t="s">
        <v>806</v>
      </c>
      <c r="K120" s="13" t="s">
        <v>807</v>
      </c>
      <c r="L120" s="13">
        <v>0</v>
      </c>
      <c r="M120" s="13">
        <v>1</v>
      </c>
      <c r="N120" s="36">
        <v>1</v>
      </c>
      <c r="O120" s="44">
        <v>1</v>
      </c>
      <c r="P120" s="45">
        <v>1</v>
      </c>
      <c r="Q120" s="13">
        <v>1</v>
      </c>
      <c r="R120" s="193">
        <v>1</v>
      </c>
      <c r="S120" s="193" t="s">
        <v>1458</v>
      </c>
      <c r="T120" t="str">
        <f t="shared" si="1"/>
        <v>Conservación y restauración de ecosistemas que brindan servicio de protección al medio ambiente</v>
      </c>
    </row>
    <row r="121" spans="1:20" x14ac:dyDescent="0.25">
      <c r="A121" s="9" t="s">
        <v>149</v>
      </c>
      <c r="B121" s="9" t="s">
        <v>788</v>
      </c>
      <c r="C121" s="45" t="s">
        <v>382</v>
      </c>
      <c r="D121" s="13" t="s">
        <v>383</v>
      </c>
      <c r="E121" s="13" t="s">
        <v>409</v>
      </c>
      <c r="F121" s="13" t="s">
        <v>809</v>
      </c>
      <c r="G121" s="45" t="s">
        <v>23</v>
      </c>
      <c r="H121" s="13" t="s">
        <v>24</v>
      </c>
      <c r="I121" s="45" t="s">
        <v>25</v>
      </c>
      <c r="J121" s="13" t="s">
        <v>810</v>
      </c>
      <c r="K121" s="13"/>
      <c r="L121" s="13">
        <v>0</v>
      </c>
      <c r="M121" s="13">
        <v>1</v>
      </c>
      <c r="N121" s="36">
        <v>1</v>
      </c>
      <c r="O121" s="44">
        <v>1</v>
      </c>
      <c r="P121" s="45">
        <v>1</v>
      </c>
      <c r="Q121" s="13">
        <v>1</v>
      </c>
      <c r="R121" s="193">
        <v>1</v>
      </c>
      <c r="S121" s="193" t="s">
        <v>1457</v>
      </c>
      <c r="T121" t="str">
        <f t="shared" si="1"/>
        <v>Sensibilizaciones realizadas a los ciudadanos para permitir una modificación de su comportamiento en pro del cambio climático</v>
      </c>
    </row>
    <row r="122" spans="1:20" x14ac:dyDescent="0.25">
      <c r="A122" s="9" t="s">
        <v>149</v>
      </c>
      <c r="B122" s="9" t="s">
        <v>788</v>
      </c>
      <c r="C122" s="45" t="s">
        <v>382</v>
      </c>
      <c r="D122" s="13" t="s">
        <v>383</v>
      </c>
      <c r="E122" s="13" t="s">
        <v>409</v>
      </c>
      <c r="F122" s="13" t="s">
        <v>863</v>
      </c>
      <c r="G122" s="45" t="s">
        <v>23</v>
      </c>
      <c r="H122" s="13" t="s">
        <v>28</v>
      </c>
      <c r="I122" s="45" t="s">
        <v>25</v>
      </c>
      <c r="J122" s="13" t="s">
        <v>812</v>
      </c>
      <c r="K122" s="13"/>
      <c r="L122" s="13">
        <v>0</v>
      </c>
      <c r="M122" s="13">
        <v>1</v>
      </c>
      <c r="N122" s="36">
        <v>0</v>
      </c>
      <c r="O122" s="44">
        <v>0</v>
      </c>
      <c r="P122" s="45">
        <v>0</v>
      </c>
      <c r="Q122" s="13">
        <v>1</v>
      </c>
      <c r="R122" s="193">
        <v>1</v>
      </c>
      <c r="S122" s="193" t="s">
        <v>1456</v>
      </c>
      <c r="T122" t="str">
        <f t="shared" si="1"/>
        <v>Herramientas tecnológicas alternativas para generar un uso eficiente de energía</v>
      </c>
    </row>
    <row r="123" spans="1:20" x14ac:dyDescent="0.25">
      <c r="A123" s="9" t="s">
        <v>149</v>
      </c>
      <c r="B123" s="9" t="s">
        <v>819</v>
      </c>
      <c r="C123" s="45" t="s">
        <v>19</v>
      </c>
      <c r="D123" s="7" t="s">
        <v>267</v>
      </c>
      <c r="E123" s="7" t="s">
        <v>268</v>
      </c>
      <c r="F123" s="7" t="s">
        <v>820</v>
      </c>
      <c r="G123" s="43" t="s">
        <v>23</v>
      </c>
      <c r="H123" s="7" t="s">
        <v>28</v>
      </c>
      <c r="I123" s="43" t="s">
        <v>25</v>
      </c>
      <c r="J123" s="7" t="s">
        <v>270</v>
      </c>
      <c r="K123" s="7"/>
      <c r="L123" s="7">
        <v>23</v>
      </c>
      <c r="M123" s="7">
        <v>80</v>
      </c>
      <c r="N123" s="36">
        <v>20</v>
      </c>
      <c r="O123" s="44">
        <v>20</v>
      </c>
      <c r="P123" s="43">
        <v>20</v>
      </c>
      <c r="Q123" s="7">
        <v>20</v>
      </c>
      <c r="R123" s="13">
        <v>0</v>
      </c>
      <c r="S123" s="7" t="s">
        <v>1459</v>
      </c>
      <c r="T123" t="str">
        <f t="shared" si="1"/>
        <v>Construcción e instalación de sistemas de tratamiento de aguas residuales (pozos sépticos, PTAR)</v>
      </c>
    </row>
    <row r="124" spans="1:20" x14ac:dyDescent="0.25">
      <c r="A124" s="9" t="s">
        <v>149</v>
      </c>
      <c r="B124" s="9" t="s">
        <v>819</v>
      </c>
      <c r="C124" s="45" t="s">
        <v>19</v>
      </c>
      <c r="D124" s="7" t="s">
        <v>267</v>
      </c>
      <c r="E124" s="7" t="s">
        <v>274</v>
      </c>
      <c r="F124" s="7" t="s">
        <v>864</v>
      </c>
      <c r="G124" s="43" t="s">
        <v>23</v>
      </c>
      <c r="H124" s="7" t="s">
        <v>24</v>
      </c>
      <c r="I124" s="43" t="s">
        <v>25</v>
      </c>
      <c r="J124" s="7" t="s">
        <v>275</v>
      </c>
      <c r="K124" s="7"/>
      <c r="L124" s="7">
        <v>0</v>
      </c>
      <c r="M124" s="7">
        <v>1</v>
      </c>
      <c r="N124" s="36">
        <v>0</v>
      </c>
      <c r="O124" s="44">
        <v>1</v>
      </c>
      <c r="P124" s="43">
        <v>0</v>
      </c>
      <c r="Q124" s="7">
        <v>0</v>
      </c>
      <c r="R124" s="13">
        <v>0.5</v>
      </c>
      <c r="S124" s="28" t="s">
        <v>1460</v>
      </c>
      <c r="T124" t="str">
        <f t="shared" si="1"/>
        <v>Plan maestro de saneamiento y agua potable formulado</v>
      </c>
    </row>
    <row r="125" spans="1:20" x14ac:dyDescent="0.25">
      <c r="A125" s="9" t="s">
        <v>149</v>
      </c>
      <c r="B125" s="9" t="s">
        <v>819</v>
      </c>
      <c r="C125" s="45" t="s">
        <v>19</v>
      </c>
      <c r="D125" s="7" t="s">
        <v>267</v>
      </c>
      <c r="E125" s="7" t="s">
        <v>274</v>
      </c>
      <c r="F125" s="7" t="s">
        <v>865</v>
      </c>
      <c r="G125" s="43" t="s">
        <v>23</v>
      </c>
      <c r="H125" s="7" t="s">
        <v>24</v>
      </c>
      <c r="I125" s="43" t="s">
        <v>25</v>
      </c>
      <c r="J125" s="7" t="s">
        <v>276</v>
      </c>
      <c r="K125" s="7"/>
      <c r="L125" s="7">
        <v>0</v>
      </c>
      <c r="M125" s="7">
        <v>1</v>
      </c>
      <c r="N125" s="36">
        <v>0</v>
      </c>
      <c r="O125" s="44">
        <v>0</v>
      </c>
      <c r="P125" s="43">
        <v>0</v>
      </c>
      <c r="Q125" s="7">
        <v>1</v>
      </c>
      <c r="R125" s="13">
        <v>0</v>
      </c>
      <c r="S125" s="7" t="s">
        <v>826</v>
      </c>
      <c r="T125" t="str">
        <f t="shared" si="1"/>
        <v>Plan maestro de saneamiento y agua potable ejecutado</v>
      </c>
    </row>
    <row r="126" spans="1:20" x14ac:dyDescent="0.25">
      <c r="A126" s="17" t="s">
        <v>149</v>
      </c>
      <c r="B126" s="17" t="s">
        <v>819</v>
      </c>
      <c r="C126" s="61" t="s">
        <v>19</v>
      </c>
      <c r="D126" s="18" t="s">
        <v>267</v>
      </c>
      <c r="E126" s="18" t="s">
        <v>277</v>
      </c>
      <c r="F126" s="18" t="s">
        <v>278</v>
      </c>
      <c r="G126" s="61" t="s">
        <v>23</v>
      </c>
      <c r="H126" s="18" t="s">
        <v>28</v>
      </c>
      <c r="I126" s="61" t="s">
        <v>25</v>
      </c>
      <c r="J126" s="18" t="s">
        <v>822</v>
      </c>
      <c r="K126" s="18"/>
      <c r="L126" s="18">
        <v>0</v>
      </c>
      <c r="M126" s="18">
        <v>40</v>
      </c>
      <c r="N126" s="18">
        <v>10</v>
      </c>
      <c r="O126" s="18">
        <v>10</v>
      </c>
      <c r="P126" s="43">
        <v>10</v>
      </c>
      <c r="Q126" s="7">
        <v>10</v>
      </c>
      <c r="R126" s="169">
        <v>7</v>
      </c>
      <c r="S126" s="169" t="s">
        <v>1461</v>
      </c>
      <c r="T126" t="str">
        <f t="shared" si="1"/>
        <v>Capacitación para la implementación de sistemas de compostaje, reciclaje y lombricultivos</v>
      </c>
    </row>
    <row r="127" spans="1:20" x14ac:dyDescent="0.25">
      <c r="A127" s="9" t="s">
        <v>149</v>
      </c>
      <c r="B127" s="9" t="s">
        <v>819</v>
      </c>
      <c r="C127" s="45" t="s">
        <v>19</v>
      </c>
      <c r="D127" s="7" t="s">
        <v>267</v>
      </c>
      <c r="E127" s="7" t="s">
        <v>277</v>
      </c>
      <c r="F127" s="7" t="s">
        <v>280</v>
      </c>
      <c r="G127" s="43" t="s">
        <v>23</v>
      </c>
      <c r="H127" s="7" t="s">
        <v>28</v>
      </c>
      <c r="I127" s="43" t="s">
        <v>25</v>
      </c>
      <c r="J127" s="7" t="s">
        <v>281</v>
      </c>
      <c r="K127" s="7"/>
      <c r="L127" s="7">
        <v>0</v>
      </c>
      <c r="M127" s="7">
        <v>40</v>
      </c>
      <c r="N127" s="36">
        <v>10</v>
      </c>
      <c r="O127" s="44">
        <v>10</v>
      </c>
      <c r="P127" s="43">
        <v>10</v>
      </c>
      <c r="Q127" s="7">
        <v>10</v>
      </c>
      <c r="R127" s="64">
        <v>0</v>
      </c>
      <c r="S127" s="65" t="s">
        <v>1462</v>
      </c>
      <c r="T127" t="str">
        <f t="shared" si="1"/>
        <v>Capacitación para la operación y mantenimientos de pozos sépticos en funcionamiento</v>
      </c>
    </row>
    <row r="128" spans="1:20" x14ac:dyDescent="0.25">
      <c r="A128" s="9" t="s">
        <v>149</v>
      </c>
      <c r="B128" s="9" t="s">
        <v>819</v>
      </c>
      <c r="C128" s="45" t="s">
        <v>19</v>
      </c>
      <c r="D128" s="7" t="s">
        <v>267</v>
      </c>
      <c r="E128" s="7" t="s">
        <v>277</v>
      </c>
      <c r="F128" s="13" t="s">
        <v>823</v>
      </c>
      <c r="G128" s="43" t="s">
        <v>282</v>
      </c>
      <c r="H128" s="7" t="s">
        <v>28</v>
      </c>
      <c r="I128" s="43" t="s">
        <v>25</v>
      </c>
      <c r="J128" s="7" t="s">
        <v>283</v>
      </c>
      <c r="K128" s="7"/>
      <c r="L128" s="7">
        <v>0</v>
      </c>
      <c r="M128" s="7">
        <v>3200</v>
      </c>
      <c r="N128" s="36">
        <v>800</v>
      </c>
      <c r="O128" s="44">
        <v>800</v>
      </c>
      <c r="P128" s="43">
        <v>800</v>
      </c>
      <c r="Q128" s="6">
        <v>800</v>
      </c>
      <c r="R128" s="64" t="s">
        <v>1463</v>
      </c>
      <c r="S128" s="65" t="s">
        <v>1464</v>
      </c>
      <c r="T128" t="str">
        <f t="shared" si="1"/>
        <v>Construcción o reposición de acueductos</v>
      </c>
    </row>
    <row r="129" spans="1:20" x14ac:dyDescent="0.25">
      <c r="A129" s="66" t="s">
        <v>149</v>
      </c>
      <c r="B129" s="66" t="s">
        <v>819</v>
      </c>
      <c r="C129" s="67" t="s">
        <v>19</v>
      </c>
      <c r="D129" s="68" t="s">
        <v>267</v>
      </c>
      <c r="E129" s="68" t="s">
        <v>277</v>
      </c>
      <c r="F129" s="64" t="s">
        <v>866</v>
      </c>
      <c r="G129" s="69" t="s">
        <v>282</v>
      </c>
      <c r="H129" s="68" t="s">
        <v>28</v>
      </c>
      <c r="I129" s="69" t="s">
        <v>25</v>
      </c>
      <c r="J129" s="68" t="s">
        <v>284</v>
      </c>
      <c r="K129" s="68"/>
      <c r="L129" s="68">
        <v>0</v>
      </c>
      <c r="M129" s="68">
        <v>3200</v>
      </c>
      <c r="N129" s="70">
        <v>800</v>
      </c>
      <c r="O129" s="71">
        <v>800</v>
      </c>
      <c r="P129" s="43">
        <v>800</v>
      </c>
      <c r="Q129" s="6">
        <v>800</v>
      </c>
      <c r="R129" s="64">
        <v>0</v>
      </c>
      <c r="S129" s="65" t="s">
        <v>1465</v>
      </c>
      <c r="T129" t="str">
        <f t="shared" si="1"/>
        <v>Construcción o reposición de alcantarillados</v>
      </c>
    </row>
    <row r="130" spans="1:20" x14ac:dyDescent="0.25">
      <c r="A130" s="9" t="s">
        <v>149</v>
      </c>
      <c r="B130" s="9" t="s">
        <v>819</v>
      </c>
      <c r="C130" s="43" t="s">
        <v>432</v>
      </c>
      <c r="D130" s="7" t="s">
        <v>535</v>
      </c>
      <c r="E130" s="7" t="s">
        <v>536</v>
      </c>
      <c r="F130" s="7" t="s">
        <v>537</v>
      </c>
      <c r="G130" s="43" t="s">
        <v>140</v>
      </c>
      <c r="H130" s="7" t="s">
        <v>28</v>
      </c>
      <c r="I130" s="43" t="s">
        <v>25</v>
      </c>
      <c r="J130" s="7" t="s">
        <v>831</v>
      </c>
      <c r="K130" s="7"/>
      <c r="L130" s="7">
        <v>0</v>
      </c>
      <c r="M130" s="7">
        <v>732</v>
      </c>
      <c r="N130" s="36">
        <v>183</v>
      </c>
      <c r="O130" s="44">
        <v>183</v>
      </c>
      <c r="P130" s="43">
        <v>183</v>
      </c>
      <c r="Q130" s="7">
        <v>183</v>
      </c>
      <c r="R130" s="28">
        <v>44</v>
      </c>
      <c r="S130" s="65" t="s">
        <v>1466</v>
      </c>
      <c r="T130" t="str">
        <f t="shared" si="1"/>
        <v>Luminarias nuevas instaladas</v>
      </c>
    </row>
    <row r="131" spans="1:20" x14ac:dyDescent="0.25">
      <c r="A131" s="9" t="s">
        <v>149</v>
      </c>
      <c r="B131" s="9" t="s">
        <v>819</v>
      </c>
      <c r="C131" s="43" t="s">
        <v>432</v>
      </c>
      <c r="D131" s="7" t="s">
        <v>535</v>
      </c>
      <c r="E131" s="7" t="s">
        <v>536</v>
      </c>
      <c r="F131" s="7" t="s">
        <v>539</v>
      </c>
      <c r="G131" s="43" t="s">
        <v>140</v>
      </c>
      <c r="H131" s="7" t="s">
        <v>28</v>
      </c>
      <c r="I131" s="43" t="s">
        <v>25</v>
      </c>
      <c r="J131" s="7" t="s">
        <v>832</v>
      </c>
      <c r="K131" s="7"/>
      <c r="L131" s="7">
        <v>0</v>
      </c>
      <c r="M131" s="7">
        <v>804</v>
      </c>
      <c r="N131" s="36">
        <v>201</v>
      </c>
      <c r="O131" s="44">
        <v>201</v>
      </c>
      <c r="P131" s="43">
        <v>201</v>
      </c>
      <c r="Q131" s="7">
        <v>201</v>
      </c>
      <c r="R131" s="28">
        <v>0</v>
      </c>
      <c r="S131" s="65" t="s">
        <v>1467</v>
      </c>
      <c r="T131" t="str">
        <f t="shared" ref="T131:T132" si="2">TRIM(F131)</f>
        <v>Luminarias instaladas por reposición</v>
      </c>
    </row>
    <row r="132" spans="1:20" x14ac:dyDescent="0.25">
      <c r="A132" s="9" t="s">
        <v>149</v>
      </c>
      <c r="B132" s="9" t="s">
        <v>1468</v>
      </c>
      <c r="C132" s="43" t="s">
        <v>287</v>
      </c>
      <c r="D132" s="7" t="s">
        <v>288</v>
      </c>
      <c r="E132" s="7" t="s">
        <v>296</v>
      </c>
      <c r="F132" s="7" t="s">
        <v>780</v>
      </c>
      <c r="G132" s="43" t="s">
        <v>140</v>
      </c>
      <c r="H132" s="7" t="s">
        <v>24</v>
      </c>
      <c r="I132" s="43" t="s">
        <v>25</v>
      </c>
      <c r="J132" s="7" t="s">
        <v>780</v>
      </c>
      <c r="K132" s="7"/>
      <c r="L132" s="7">
        <v>0</v>
      </c>
      <c r="M132" s="7">
        <v>10</v>
      </c>
      <c r="N132" s="36">
        <v>10</v>
      </c>
      <c r="O132" s="44">
        <v>10</v>
      </c>
      <c r="R132" s="46">
        <v>0</v>
      </c>
      <c r="S132" s="7" t="s">
        <v>1469</v>
      </c>
      <c r="T132" t="str">
        <f t="shared" si="2"/>
        <v>Proyectos enfocados a la productividad y generación de microcadenas productivas (Agrícolas)</v>
      </c>
    </row>
    <row r="133" spans="1:20" x14ac:dyDescent="0.25">
      <c r="A133" s="9" t="s">
        <v>149</v>
      </c>
      <c r="B133" s="9" t="s">
        <v>1468</v>
      </c>
      <c r="C133" s="43" t="s">
        <v>287</v>
      </c>
      <c r="D133" s="7" t="s">
        <v>349</v>
      </c>
      <c r="E133" s="7" t="s">
        <v>353</v>
      </c>
      <c r="F133" s="7" t="s">
        <v>354</v>
      </c>
      <c r="G133" s="43" t="s">
        <v>23</v>
      </c>
      <c r="H133" s="7" t="s">
        <v>28</v>
      </c>
      <c r="I133" s="43" t="s">
        <v>25</v>
      </c>
      <c r="J133" s="7" t="s">
        <v>355</v>
      </c>
      <c r="K133" s="7"/>
      <c r="L133" s="7">
        <v>0</v>
      </c>
      <c r="M133" s="7">
        <v>4</v>
      </c>
      <c r="N133" s="36">
        <v>1</v>
      </c>
      <c r="O133" s="44">
        <v>1</v>
      </c>
      <c r="R133" s="46">
        <v>0</v>
      </c>
      <c r="S133" s="40" t="s">
        <v>1469</v>
      </c>
    </row>
    <row r="134" spans="1:20" x14ac:dyDescent="0.25">
      <c r="A134" s="9" t="s">
        <v>149</v>
      </c>
      <c r="B134" s="9" t="s">
        <v>1468</v>
      </c>
      <c r="C134" s="43" t="s">
        <v>287</v>
      </c>
      <c r="D134" s="7" t="s">
        <v>349</v>
      </c>
      <c r="E134" s="7" t="s">
        <v>1470</v>
      </c>
      <c r="F134" s="7" t="s">
        <v>356</v>
      </c>
      <c r="G134" s="43" t="s">
        <v>23</v>
      </c>
      <c r="H134" s="7" t="s">
        <v>28</v>
      </c>
      <c r="I134" s="43" t="s">
        <v>25</v>
      </c>
      <c r="J134" s="7" t="s">
        <v>357</v>
      </c>
      <c r="K134" s="7"/>
      <c r="L134" s="7">
        <v>640</v>
      </c>
      <c r="M134" s="7">
        <v>1200</v>
      </c>
      <c r="N134" s="36">
        <v>300</v>
      </c>
      <c r="O134" s="44">
        <v>300</v>
      </c>
      <c r="R134" s="46">
        <v>220</v>
      </c>
      <c r="S134" s="40" t="s">
        <v>1474</v>
      </c>
    </row>
    <row r="135" spans="1:20" x14ac:dyDescent="0.25">
      <c r="A135" s="9" t="s">
        <v>149</v>
      </c>
      <c r="B135" s="9" t="s">
        <v>1468</v>
      </c>
      <c r="C135" s="43" t="s">
        <v>287</v>
      </c>
      <c r="D135" s="7" t="s">
        <v>349</v>
      </c>
      <c r="E135" s="7" t="s">
        <v>358</v>
      </c>
      <c r="F135" s="7" t="s">
        <v>1471</v>
      </c>
      <c r="G135" s="43" t="s">
        <v>23</v>
      </c>
      <c r="H135" s="7" t="s">
        <v>28</v>
      </c>
      <c r="I135" s="43" t="s">
        <v>25</v>
      </c>
      <c r="J135" s="7" t="s">
        <v>1472</v>
      </c>
      <c r="K135" s="7"/>
      <c r="L135" s="7">
        <v>0</v>
      </c>
      <c r="M135" s="7">
        <v>3</v>
      </c>
      <c r="N135" s="36">
        <v>0</v>
      </c>
      <c r="O135" s="44">
        <v>1</v>
      </c>
      <c r="R135" s="10">
        <v>0</v>
      </c>
      <c r="S135" s="40" t="s">
        <v>1469</v>
      </c>
    </row>
    <row r="136" spans="1:20" x14ac:dyDescent="0.25">
      <c r="A136" s="9" t="s">
        <v>149</v>
      </c>
      <c r="B136" s="9" t="s">
        <v>1468</v>
      </c>
      <c r="C136" s="43" t="s">
        <v>287</v>
      </c>
      <c r="D136" s="7" t="s">
        <v>349</v>
      </c>
      <c r="E136" s="7" t="s">
        <v>361</v>
      </c>
      <c r="F136" s="7" t="s">
        <v>1473</v>
      </c>
      <c r="G136" s="43" t="s">
        <v>23</v>
      </c>
      <c r="H136" s="7" t="s">
        <v>24</v>
      </c>
      <c r="I136" s="43" t="s">
        <v>25</v>
      </c>
      <c r="J136" s="7" t="s">
        <v>1473</v>
      </c>
      <c r="K136" s="7"/>
      <c r="L136" s="7">
        <v>0</v>
      </c>
      <c r="M136" s="7">
        <v>4</v>
      </c>
      <c r="N136" s="36">
        <v>4</v>
      </c>
      <c r="O136" s="44">
        <v>4</v>
      </c>
      <c r="R136" s="46">
        <v>3</v>
      </c>
      <c r="S136" s="40" t="s">
        <v>1475</v>
      </c>
    </row>
    <row r="137" spans="1:20" x14ac:dyDescent="0.25">
      <c r="A137" s="9" t="s">
        <v>149</v>
      </c>
      <c r="B137" s="9" t="s">
        <v>1468</v>
      </c>
      <c r="C137" s="45" t="s">
        <v>287</v>
      </c>
      <c r="D137" s="13" t="s">
        <v>349</v>
      </c>
      <c r="E137" s="13" t="s">
        <v>363</v>
      </c>
      <c r="F137" s="13" t="s">
        <v>356</v>
      </c>
      <c r="G137" s="45" t="s">
        <v>23</v>
      </c>
      <c r="H137" s="13" t="s">
        <v>28</v>
      </c>
      <c r="I137" s="45" t="s">
        <v>111</v>
      </c>
      <c r="J137" s="13" t="s">
        <v>357</v>
      </c>
      <c r="K137" s="13"/>
      <c r="L137" s="13">
        <v>640</v>
      </c>
      <c r="M137" s="13">
        <v>1200</v>
      </c>
      <c r="N137" s="36">
        <v>300</v>
      </c>
      <c r="O137" s="44">
        <v>300</v>
      </c>
      <c r="R137" s="46">
        <v>220</v>
      </c>
      <c r="S137" s="40" t="s">
        <v>1476</v>
      </c>
    </row>
    <row r="138" spans="1:20" x14ac:dyDescent="0.25">
      <c r="A138" s="9" t="s">
        <v>18</v>
      </c>
      <c r="B138" s="9" t="s">
        <v>582</v>
      </c>
      <c r="C138" s="7" t="s">
        <v>19</v>
      </c>
      <c r="D138" s="7" t="s">
        <v>20</v>
      </c>
      <c r="E138" s="7" t="s">
        <v>21</v>
      </c>
      <c r="F138" s="7" t="s">
        <v>22</v>
      </c>
      <c r="G138" s="7" t="s">
        <v>23</v>
      </c>
      <c r="H138" s="7" t="s">
        <v>24</v>
      </c>
      <c r="I138" s="7" t="s">
        <v>25</v>
      </c>
      <c r="J138" s="7" t="s">
        <v>26</v>
      </c>
      <c r="K138" s="7"/>
      <c r="L138" s="7">
        <v>0</v>
      </c>
      <c r="M138" s="7">
        <v>1200</v>
      </c>
      <c r="N138" s="7">
        <v>1200</v>
      </c>
      <c r="O138" s="36">
        <v>1200</v>
      </c>
      <c r="P138" s="7">
        <v>1200</v>
      </c>
      <c r="Q138" s="7">
        <v>1200</v>
      </c>
      <c r="R138" s="10">
        <v>285</v>
      </c>
      <c r="S138" s="11" t="s">
        <v>1479</v>
      </c>
    </row>
    <row r="139" spans="1:20" x14ac:dyDescent="0.25">
      <c r="A139" s="9" t="s">
        <v>18</v>
      </c>
      <c r="B139" s="9" t="s">
        <v>582</v>
      </c>
      <c r="C139" s="7" t="s">
        <v>19</v>
      </c>
      <c r="D139" s="7" t="s">
        <v>20</v>
      </c>
      <c r="E139" s="7" t="s">
        <v>21</v>
      </c>
      <c r="F139" s="7" t="s">
        <v>846</v>
      </c>
      <c r="G139" s="7" t="s">
        <v>23</v>
      </c>
      <c r="H139" s="7" t="s">
        <v>28</v>
      </c>
      <c r="I139" s="7" t="s">
        <v>25</v>
      </c>
      <c r="J139" s="7" t="s">
        <v>29</v>
      </c>
      <c r="K139" s="7"/>
      <c r="L139" s="7">
        <v>1</v>
      </c>
      <c r="M139" s="7">
        <v>4</v>
      </c>
      <c r="N139" s="7">
        <v>1</v>
      </c>
      <c r="O139" s="36">
        <v>1</v>
      </c>
      <c r="P139" s="7">
        <v>1</v>
      </c>
      <c r="Q139" s="7">
        <v>1</v>
      </c>
      <c r="R139" s="10">
        <v>1</v>
      </c>
      <c r="S139" s="11" t="s">
        <v>1480</v>
      </c>
    </row>
    <row r="140" spans="1:20" x14ac:dyDescent="0.25">
      <c r="A140" s="9" t="s">
        <v>18</v>
      </c>
      <c r="B140" s="9" t="s">
        <v>582</v>
      </c>
      <c r="C140" s="7" t="s">
        <v>19</v>
      </c>
      <c r="D140" s="7" t="s">
        <v>20</v>
      </c>
      <c r="E140" s="7" t="s">
        <v>21</v>
      </c>
      <c r="F140" s="7" t="s">
        <v>584</v>
      </c>
      <c r="G140" s="7" t="s">
        <v>23</v>
      </c>
      <c r="H140" s="7" t="s">
        <v>28</v>
      </c>
      <c r="I140" s="7" t="s">
        <v>25</v>
      </c>
      <c r="J140" s="7" t="s">
        <v>585</v>
      </c>
      <c r="K140" s="7"/>
      <c r="L140" s="7">
        <v>0</v>
      </c>
      <c r="M140" s="7">
        <v>4</v>
      </c>
      <c r="N140" s="7">
        <v>1</v>
      </c>
      <c r="O140" s="36">
        <v>1</v>
      </c>
      <c r="P140" s="7">
        <v>1</v>
      </c>
      <c r="Q140" s="7">
        <v>1</v>
      </c>
      <c r="R140" s="10">
        <v>3</v>
      </c>
      <c r="S140" s="11" t="s">
        <v>1481</v>
      </c>
    </row>
    <row r="141" spans="1:20" x14ac:dyDescent="0.25">
      <c r="A141" s="9" t="s">
        <v>18</v>
      </c>
      <c r="B141" s="9" t="s">
        <v>582</v>
      </c>
      <c r="C141" s="7" t="s">
        <v>19</v>
      </c>
      <c r="D141" s="7" t="s">
        <v>20</v>
      </c>
      <c r="E141" s="7" t="s">
        <v>30</v>
      </c>
      <c r="F141" s="7" t="s">
        <v>31</v>
      </c>
      <c r="G141" s="7" t="s">
        <v>23</v>
      </c>
      <c r="H141" s="7" t="s">
        <v>24</v>
      </c>
      <c r="I141" s="7" t="s">
        <v>25</v>
      </c>
      <c r="J141" s="7" t="s">
        <v>586</v>
      </c>
      <c r="K141" s="7"/>
      <c r="L141" s="7">
        <v>0</v>
      </c>
      <c r="M141" s="7">
        <v>1</v>
      </c>
      <c r="N141" s="7">
        <v>1</v>
      </c>
      <c r="O141" s="36">
        <v>1</v>
      </c>
      <c r="P141" s="7">
        <v>1</v>
      </c>
      <c r="Q141" s="7">
        <v>1</v>
      </c>
      <c r="R141" s="10">
        <v>0</v>
      </c>
      <c r="S141" s="11" t="s">
        <v>1482</v>
      </c>
    </row>
    <row r="142" spans="1:20" x14ac:dyDescent="0.25">
      <c r="A142" s="9" t="s">
        <v>18</v>
      </c>
      <c r="B142" s="9" t="s">
        <v>582</v>
      </c>
      <c r="C142" s="7" t="s">
        <v>19</v>
      </c>
      <c r="D142" s="7" t="s">
        <v>20</v>
      </c>
      <c r="E142" s="7" t="s">
        <v>30</v>
      </c>
      <c r="F142" s="7" t="s">
        <v>32</v>
      </c>
      <c r="G142" s="7" t="s">
        <v>23</v>
      </c>
      <c r="H142" s="7" t="s">
        <v>28</v>
      </c>
      <c r="I142" s="7" t="s">
        <v>25</v>
      </c>
      <c r="J142" s="7" t="s">
        <v>588</v>
      </c>
      <c r="K142" s="7"/>
      <c r="L142" s="7">
        <v>0</v>
      </c>
      <c r="M142" s="7">
        <v>16</v>
      </c>
      <c r="N142" s="7">
        <v>4</v>
      </c>
      <c r="O142" s="36">
        <v>4</v>
      </c>
      <c r="P142" s="7">
        <v>4</v>
      </c>
      <c r="Q142" s="7">
        <v>4</v>
      </c>
      <c r="R142" s="12">
        <v>1</v>
      </c>
      <c r="S142" s="106" t="s">
        <v>1483</v>
      </c>
    </row>
    <row r="143" spans="1:20" x14ac:dyDescent="0.25">
      <c r="A143" s="9" t="s">
        <v>18</v>
      </c>
      <c r="B143" s="9" t="s">
        <v>582</v>
      </c>
      <c r="C143" s="7" t="s">
        <v>19</v>
      </c>
      <c r="D143" s="7" t="s">
        <v>20</v>
      </c>
      <c r="E143" s="7" t="s">
        <v>30</v>
      </c>
      <c r="F143" s="7" t="s">
        <v>33</v>
      </c>
      <c r="G143" s="7" t="s">
        <v>23</v>
      </c>
      <c r="H143" s="7" t="s">
        <v>24</v>
      </c>
      <c r="I143" s="7" t="s">
        <v>25</v>
      </c>
      <c r="J143" s="7" t="s">
        <v>34</v>
      </c>
      <c r="K143" s="7"/>
      <c r="L143" s="7">
        <v>0</v>
      </c>
      <c r="M143" s="7">
        <v>11</v>
      </c>
      <c r="N143" s="7">
        <v>11</v>
      </c>
      <c r="O143" s="36">
        <v>11</v>
      </c>
      <c r="P143" s="7">
        <v>11</v>
      </c>
      <c r="Q143" s="7">
        <v>11</v>
      </c>
      <c r="R143" s="12">
        <v>10</v>
      </c>
      <c r="S143" s="106" t="s">
        <v>1484</v>
      </c>
    </row>
    <row r="144" spans="1:20" x14ac:dyDescent="0.25">
      <c r="A144" s="9" t="s">
        <v>18</v>
      </c>
      <c r="B144" s="9" t="s">
        <v>582</v>
      </c>
      <c r="C144" s="7" t="s">
        <v>19</v>
      </c>
      <c r="D144" s="7" t="s">
        <v>20</v>
      </c>
      <c r="E144" s="7" t="s">
        <v>30</v>
      </c>
      <c r="F144" s="7" t="s">
        <v>35</v>
      </c>
      <c r="G144" s="7" t="s">
        <v>23</v>
      </c>
      <c r="H144" s="7" t="s">
        <v>24</v>
      </c>
      <c r="I144" s="7" t="s">
        <v>25</v>
      </c>
      <c r="J144" s="7" t="s">
        <v>36</v>
      </c>
      <c r="K144" s="7"/>
      <c r="L144" s="7">
        <v>0</v>
      </c>
      <c r="M144" s="7">
        <v>1</v>
      </c>
      <c r="N144" s="7">
        <v>1</v>
      </c>
      <c r="O144" s="36">
        <v>1</v>
      </c>
      <c r="P144" s="7">
        <v>1</v>
      </c>
      <c r="Q144" s="7">
        <v>1</v>
      </c>
      <c r="R144" s="12">
        <v>1</v>
      </c>
      <c r="S144" s="106" t="s">
        <v>1485</v>
      </c>
    </row>
    <row r="145" spans="1:19" x14ac:dyDescent="0.25">
      <c r="A145" s="9" t="s">
        <v>18</v>
      </c>
      <c r="B145" s="9" t="s">
        <v>582</v>
      </c>
      <c r="C145" s="7" t="s">
        <v>19</v>
      </c>
      <c r="D145" s="7" t="s">
        <v>20</v>
      </c>
      <c r="E145" s="7" t="s">
        <v>37</v>
      </c>
      <c r="F145" s="7" t="s">
        <v>38</v>
      </c>
      <c r="G145" s="7" t="s">
        <v>23</v>
      </c>
      <c r="H145" s="7" t="s">
        <v>24</v>
      </c>
      <c r="I145" s="7" t="s">
        <v>25</v>
      </c>
      <c r="J145" s="7" t="s">
        <v>589</v>
      </c>
      <c r="K145" s="7"/>
      <c r="L145" s="7">
        <v>0</v>
      </c>
      <c r="M145" s="7">
        <v>12</v>
      </c>
      <c r="N145" s="7">
        <v>12</v>
      </c>
      <c r="O145" s="36">
        <v>12</v>
      </c>
      <c r="P145" s="7">
        <v>12</v>
      </c>
      <c r="Q145" s="7">
        <v>12</v>
      </c>
      <c r="R145" s="12">
        <v>0</v>
      </c>
      <c r="S145" s="106" t="s">
        <v>1486</v>
      </c>
    </row>
    <row r="146" spans="1:19" x14ac:dyDescent="0.25">
      <c r="A146" s="9" t="s">
        <v>18</v>
      </c>
      <c r="B146" s="9" t="s">
        <v>582</v>
      </c>
      <c r="C146" s="13" t="s">
        <v>19</v>
      </c>
      <c r="D146" s="13" t="s">
        <v>20</v>
      </c>
      <c r="E146" s="13" t="s">
        <v>40</v>
      </c>
      <c r="F146" s="13" t="s">
        <v>41</v>
      </c>
      <c r="G146" s="13" t="s">
        <v>23</v>
      </c>
      <c r="H146" s="13" t="s">
        <v>24</v>
      </c>
      <c r="I146" s="13" t="s">
        <v>25</v>
      </c>
      <c r="J146" s="13" t="s">
        <v>41</v>
      </c>
      <c r="K146" s="13"/>
      <c r="L146" s="13">
        <v>1</v>
      </c>
      <c r="M146" s="13">
        <v>1</v>
      </c>
      <c r="N146" s="13">
        <v>1</v>
      </c>
      <c r="O146" s="36">
        <v>1</v>
      </c>
      <c r="P146" s="13">
        <v>1</v>
      </c>
      <c r="Q146" s="13">
        <v>1</v>
      </c>
      <c r="R146" s="12">
        <v>0</v>
      </c>
      <c r="S146" s="106" t="s">
        <v>1487</v>
      </c>
    </row>
    <row r="147" spans="1:19" x14ac:dyDescent="0.25">
      <c r="A147" s="9" t="s">
        <v>18</v>
      </c>
      <c r="B147" s="9" t="s">
        <v>582</v>
      </c>
      <c r="C147" s="7" t="s">
        <v>19</v>
      </c>
      <c r="D147" s="7" t="s">
        <v>20</v>
      </c>
      <c r="E147" s="7" t="s">
        <v>42</v>
      </c>
      <c r="F147" s="7" t="s">
        <v>43</v>
      </c>
      <c r="G147" s="7" t="s">
        <v>23</v>
      </c>
      <c r="H147" s="7" t="s">
        <v>28</v>
      </c>
      <c r="I147" s="7" t="s">
        <v>25</v>
      </c>
      <c r="J147" s="7" t="s">
        <v>44</v>
      </c>
      <c r="K147" s="7"/>
      <c r="L147" s="7">
        <v>0</v>
      </c>
      <c r="M147" s="7">
        <v>4</v>
      </c>
      <c r="N147" s="7">
        <v>1</v>
      </c>
      <c r="O147" s="36">
        <v>1</v>
      </c>
      <c r="P147" s="7">
        <v>1</v>
      </c>
      <c r="Q147" s="7">
        <v>1</v>
      </c>
      <c r="R147" s="12">
        <v>1</v>
      </c>
      <c r="S147" s="11"/>
    </row>
    <row r="148" spans="1:19" x14ac:dyDescent="0.25">
      <c r="A148" s="9" t="s">
        <v>18</v>
      </c>
      <c r="B148" s="9" t="s">
        <v>582</v>
      </c>
      <c r="C148" s="7" t="s">
        <v>19</v>
      </c>
      <c r="D148" s="7" t="s">
        <v>20</v>
      </c>
      <c r="E148" s="7" t="s">
        <v>42</v>
      </c>
      <c r="F148" s="7" t="s">
        <v>592</v>
      </c>
      <c r="G148" s="7" t="s">
        <v>23</v>
      </c>
      <c r="H148" s="7" t="s">
        <v>28</v>
      </c>
      <c r="I148" s="7" t="s">
        <v>25</v>
      </c>
      <c r="J148" s="7" t="s">
        <v>46</v>
      </c>
      <c r="K148" s="7"/>
      <c r="L148" s="7">
        <v>0</v>
      </c>
      <c r="M148" s="7">
        <v>4</v>
      </c>
      <c r="N148" s="7">
        <v>1</v>
      </c>
      <c r="O148" s="36">
        <v>1</v>
      </c>
      <c r="P148" s="7">
        <v>1</v>
      </c>
      <c r="Q148" s="7">
        <v>1</v>
      </c>
      <c r="R148" s="10">
        <v>1</v>
      </c>
      <c r="S148" s="11" t="s">
        <v>1488</v>
      </c>
    </row>
    <row r="149" spans="1:19" x14ac:dyDescent="0.25">
      <c r="A149" s="9" t="s">
        <v>18</v>
      </c>
      <c r="B149" s="9" t="s">
        <v>582</v>
      </c>
      <c r="C149" s="13" t="s">
        <v>19</v>
      </c>
      <c r="D149" s="13" t="s">
        <v>20</v>
      </c>
      <c r="E149" s="13" t="s">
        <v>47</v>
      </c>
      <c r="F149" s="13" t="s">
        <v>593</v>
      </c>
      <c r="G149" s="13" t="s">
        <v>23</v>
      </c>
      <c r="H149" s="13" t="s">
        <v>28</v>
      </c>
      <c r="I149" s="13" t="s">
        <v>25</v>
      </c>
      <c r="J149" s="13" t="s">
        <v>46</v>
      </c>
      <c r="K149" s="13"/>
      <c r="L149" s="13">
        <v>0</v>
      </c>
      <c r="M149" s="13">
        <v>4</v>
      </c>
      <c r="N149" s="13">
        <v>1</v>
      </c>
      <c r="O149" s="36">
        <v>1</v>
      </c>
      <c r="P149" s="13">
        <v>1</v>
      </c>
      <c r="Q149" s="13">
        <v>1</v>
      </c>
      <c r="R149" s="12">
        <v>0</v>
      </c>
      <c r="S149" s="14"/>
    </row>
    <row r="150" spans="1:19" x14ac:dyDescent="0.25">
      <c r="A150" s="9" t="s">
        <v>18</v>
      </c>
      <c r="B150" s="9" t="s">
        <v>582</v>
      </c>
      <c r="C150" s="13" t="s">
        <v>19</v>
      </c>
      <c r="D150" s="13" t="s">
        <v>20</v>
      </c>
      <c r="E150" s="13" t="s">
        <v>49</v>
      </c>
      <c r="F150" s="13" t="s">
        <v>50</v>
      </c>
      <c r="G150" s="13" t="s">
        <v>23</v>
      </c>
      <c r="H150" s="13" t="s">
        <v>24</v>
      </c>
      <c r="I150" s="13" t="s">
        <v>25</v>
      </c>
      <c r="J150" s="13" t="s">
        <v>51</v>
      </c>
      <c r="K150" s="13"/>
      <c r="L150" s="13">
        <v>0</v>
      </c>
      <c r="M150" s="13">
        <v>1</v>
      </c>
      <c r="N150" s="13">
        <v>1</v>
      </c>
      <c r="O150" s="36">
        <v>1</v>
      </c>
      <c r="P150" s="13">
        <v>1</v>
      </c>
      <c r="Q150" s="13">
        <v>1</v>
      </c>
      <c r="R150" s="12">
        <v>0</v>
      </c>
      <c r="S150" s="106" t="s">
        <v>1489</v>
      </c>
    </row>
    <row r="151" spans="1:19" x14ac:dyDescent="0.25">
      <c r="A151" s="9" t="s">
        <v>18</v>
      </c>
      <c r="B151" s="9" t="s">
        <v>582</v>
      </c>
      <c r="C151" s="7" t="s">
        <v>19</v>
      </c>
      <c r="D151" s="7" t="s">
        <v>20</v>
      </c>
      <c r="E151" s="7" t="s">
        <v>52</v>
      </c>
      <c r="F151" s="7" t="s">
        <v>53</v>
      </c>
      <c r="G151" s="7" t="s">
        <v>23</v>
      </c>
      <c r="H151" s="7" t="s">
        <v>24</v>
      </c>
      <c r="I151" s="7" t="s">
        <v>25</v>
      </c>
      <c r="J151" s="7" t="s">
        <v>596</v>
      </c>
      <c r="K151" s="7"/>
      <c r="L151" s="7">
        <v>0</v>
      </c>
      <c r="M151" s="7">
        <v>8</v>
      </c>
      <c r="N151" s="7">
        <v>8</v>
      </c>
      <c r="O151" s="36">
        <v>8</v>
      </c>
      <c r="P151" s="7">
        <v>8</v>
      </c>
      <c r="Q151" s="7">
        <v>8</v>
      </c>
      <c r="R151" s="12">
        <v>6</v>
      </c>
      <c r="S151" s="11" t="s">
        <v>1490</v>
      </c>
    </row>
    <row r="152" spans="1:19" x14ac:dyDescent="0.25">
      <c r="A152" s="9" t="s">
        <v>18</v>
      </c>
      <c r="B152" s="9" t="s">
        <v>582</v>
      </c>
      <c r="C152" s="7" t="s">
        <v>19</v>
      </c>
      <c r="D152" s="7" t="s">
        <v>20</v>
      </c>
      <c r="E152" s="7" t="s">
        <v>55</v>
      </c>
      <c r="F152" s="7" t="s">
        <v>56</v>
      </c>
      <c r="G152" s="7" t="s">
        <v>23</v>
      </c>
      <c r="H152" s="7" t="s">
        <v>24</v>
      </c>
      <c r="I152" s="7" t="s">
        <v>25</v>
      </c>
      <c r="J152" s="7" t="s">
        <v>598</v>
      </c>
      <c r="K152" s="7"/>
      <c r="L152" s="7">
        <v>0</v>
      </c>
      <c r="M152" s="7">
        <v>80</v>
      </c>
      <c r="N152" s="7">
        <v>80</v>
      </c>
      <c r="O152" s="36">
        <v>80</v>
      </c>
      <c r="P152" s="7">
        <v>80</v>
      </c>
      <c r="Q152" s="7">
        <v>80</v>
      </c>
      <c r="R152" s="12">
        <v>130</v>
      </c>
      <c r="S152" s="78" t="s">
        <v>1491</v>
      </c>
    </row>
    <row r="153" spans="1:19" x14ac:dyDescent="0.25">
      <c r="A153" s="9" t="s">
        <v>18</v>
      </c>
      <c r="B153" s="9" t="s">
        <v>582</v>
      </c>
      <c r="C153" s="7" t="s">
        <v>19</v>
      </c>
      <c r="D153" s="7" t="s">
        <v>20</v>
      </c>
      <c r="E153" s="7" t="s">
        <v>58</v>
      </c>
      <c r="F153" s="7" t="s">
        <v>59</v>
      </c>
      <c r="G153" s="7" t="s">
        <v>60</v>
      </c>
      <c r="H153" s="7" t="s">
        <v>61</v>
      </c>
      <c r="I153" s="7" t="s">
        <v>25</v>
      </c>
      <c r="J153" s="7" t="s">
        <v>62</v>
      </c>
      <c r="K153" s="7" t="s">
        <v>63</v>
      </c>
      <c r="L153" s="7" t="s">
        <v>64</v>
      </c>
      <c r="M153" s="79">
        <v>0.7</v>
      </c>
      <c r="N153" s="79">
        <v>0.5</v>
      </c>
      <c r="O153" s="126">
        <v>0.6</v>
      </c>
      <c r="P153" s="79">
        <v>0.65</v>
      </c>
      <c r="Q153" s="79">
        <v>0.7</v>
      </c>
      <c r="R153" s="12">
        <v>0</v>
      </c>
      <c r="S153" s="11"/>
    </row>
    <row r="154" spans="1:19" x14ac:dyDescent="0.25">
      <c r="A154" s="9" t="s">
        <v>18</v>
      </c>
      <c r="B154" s="9" t="s">
        <v>582</v>
      </c>
      <c r="C154" s="7" t="s">
        <v>19</v>
      </c>
      <c r="D154" s="7" t="s">
        <v>20</v>
      </c>
      <c r="E154" s="7" t="s">
        <v>70</v>
      </c>
      <c r="F154" s="7" t="s">
        <v>847</v>
      </c>
      <c r="G154" s="7" t="s">
        <v>23</v>
      </c>
      <c r="H154" s="7" t="s">
        <v>28</v>
      </c>
      <c r="I154" s="7" t="s">
        <v>25</v>
      </c>
      <c r="J154" s="7" t="s">
        <v>600</v>
      </c>
      <c r="K154" s="7"/>
      <c r="L154" s="7">
        <v>0</v>
      </c>
      <c r="M154" s="7">
        <v>4</v>
      </c>
      <c r="N154" s="7">
        <v>1</v>
      </c>
      <c r="O154" s="36">
        <v>1</v>
      </c>
      <c r="P154" s="7">
        <v>1</v>
      </c>
      <c r="Q154" s="7">
        <v>1</v>
      </c>
      <c r="R154" s="12">
        <v>2</v>
      </c>
      <c r="S154" s="11" t="s">
        <v>1492</v>
      </c>
    </row>
    <row r="155" spans="1:19" x14ac:dyDescent="0.25">
      <c r="A155" s="9" t="s">
        <v>18</v>
      </c>
      <c r="B155" s="9" t="s">
        <v>582</v>
      </c>
      <c r="C155" s="7" t="s">
        <v>19</v>
      </c>
      <c r="D155" s="7" t="s">
        <v>20</v>
      </c>
      <c r="E155" s="7" t="s">
        <v>72</v>
      </c>
      <c r="F155" s="7" t="s">
        <v>73</v>
      </c>
      <c r="G155" s="7" t="s">
        <v>23</v>
      </c>
      <c r="H155" s="7" t="s">
        <v>28</v>
      </c>
      <c r="I155" s="7" t="s">
        <v>25</v>
      </c>
      <c r="J155" s="7" t="s">
        <v>601</v>
      </c>
      <c r="K155" s="7"/>
      <c r="L155" s="7">
        <v>0</v>
      </c>
      <c r="M155" s="7">
        <v>4</v>
      </c>
      <c r="N155" s="7">
        <v>1</v>
      </c>
      <c r="O155" s="36">
        <v>1</v>
      </c>
      <c r="P155" s="7">
        <v>1</v>
      </c>
      <c r="Q155" s="7">
        <v>1</v>
      </c>
      <c r="R155" s="12">
        <v>1</v>
      </c>
      <c r="S155" s="11" t="s">
        <v>1493</v>
      </c>
    </row>
    <row r="156" spans="1:19" x14ac:dyDescent="0.25">
      <c r="A156" s="9" t="s">
        <v>18</v>
      </c>
      <c r="B156" s="9" t="s">
        <v>582</v>
      </c>
      <c r="C156" s="7" t="s">
        <v>19</v>
      </c>
      <c r="D156" s="7" t="s">
        <v>20</v>
      </c>
      <c r="E156" s="7" t="s">
        <v>72</v>
      </c>
      <c r="F156" s="7" t="s">
        <v>75</v>
      </c>
      <c r="G156" s="7" t="s">
        <v>23</v>
      </c>
      <c r="H156" s="7" t="s">
        <v>24</v>
      </c>
      <c r="I156" s="7" t="s">
        <v>25</v>
      </c>
      <c r="J156" s="7" t="s">
        <v>602</v>
      </c>
      <c r="K156" s="7"/>
      <c r="L156" s="7">
        <v>0</v>
      </c>
      <c r="M156" s="7">
        <v>4</v>
      </c>
      <c r="N156" s="7">
        <v>4</v>
      </c>
      <c r="O156" s="36">
        <v>4</v>
      </c>
      <c r="P156" s="7">
        <v>4</v>
      </c>
      <c r="Q156" s="7">
        <v>4</v>
      </c>
      <c r="R156" s="12">
        <v>0</v>
      </c>
      <c r="S156" s="11" t="s">
        <v>1494</v>
      </c>
    </row>
    <row r="157" spans="1:19" x14ac:dyDescent="0.25">
      <c r="A157" s="9" t="s">
        <v>18</v>
      </c>
      <c r="B157" s="9" t="s">
        <v>582</v>
      </c>
      <c r="C157" s="13" t="s">
        <v>19</v>
      </c>
      <c r="D157" s="13" t="s">
        <v>77</v>
      </c>
      <c r="E157" s="13" t="s">
        <v>78</v>
      </c>
      <c r="F157" s="13" t="s">
        <v>604</v>
      </c>
      <c r="G157" s="13"/>
      <c r="H157" s="13"/>
      <c r="I157" s="13" t="s">
        <v>25</v>
      </c>
      <c r="J157" s="13" t="s">
        <v>605</v>
      </c>
      <c r="K157" s="13"/>
      <c r="L157" s="13">
        <v>0</v>
      </c>
      <c r="M157" s="13">
        <v>7</v>
      </c>
      <c r="N157" s="13">
        <v>3</v>
      </c>
      <c r="O157" s="36">
        <v>2</v>
      </c>
      <c r="P157" s="13">
        <v>1</v>
      </c>
      <c r="Q157" s="13">
        <v>1</v>
      </c>
      <c r="R157" s="12">
        <v>0</v>
      </c>
      <c r="S157" s="11"/>
    </row>
    <row r="158" spans="1:19" x14ac:dyDescent="0.25">
      <c r="A158" s="9" t="s">
        <v>18</v>
      </c>
      <c r="B158" s="9" t="s">
        <v>582</v>
      </c>
      <c r="C158" s="7" t="s">
        <v>19</v>
      </c>
      <c r="D158" s="7" t="s">
        <v>77</v>
      </c>
      <c r="E158" s="7" t="s">
        <v>80</v>
      </c>
      <c r="F158" s="7" t="s">
        <v>81</v>
      </c>
      <c r="G158" s="7" t="s">
        <v>61</v>
      </c>
      <c r="H158" s="7" t="s">
        <v>61</v>
      </c>
      <c r="I158" s="7" t="s">
        <v>25</v>
      </c>
      <c r="J158" s="7" t="s">
        <v>82</v>
      </c>
      <c r="K158" s="7"/>
      <c r="L158" s="7">
        <v>712</v>
      </c>
      <c r="M158" s="7">
        <v>1000</v>
      </c>
      <c r="N158" s="7">
        <v>800</v>
      </c>
      <c r="O158" s="36">
        <v>850</v>
      </c>
      <c r="P158" s="7">
        <v>925</v>
      </c>
      <c r="Q158" s="7">
        <v>1000</v>
      </c>
      <c r="R158" s="12">
        <v>0</v>
      </c>
      <c r="S158" s="11" t="s">
        <v>1495</v>
      </c>
    </row>
    <row r="159" spans="1:19" x14ac:dyDescent="0.25">
      <c r="A159" s="9" t="s">
        <v>18</v>
      </c>
      <c r="B159" s="9" t="s">
        <v>582</v>
      </c>
      <c r="C159" s="7" t="s">
        <v>19</v>
      </c>
      <c r="D159" s="7" t="s">
        <v>77</v>
      </c>
      <c r="E159" s="7" t="s">
        <v>80</v>
      </c>
      <c r="F159" s="7" t="s">
        <v>83</v>
      </c>
      <c r="G159" s="7" t="s">
        <v>23</v>
      </c>
      <c r="H159" s="7" t="s">
        <v>28</v>
      </c>
      <c r="I159" s="7" t="s">
        <v>25</v>
      </c>
      <c r="J159" s="7" t="s">
        <v>84</v>
      </c>
      <c r="K159" s="7"/>
      <c r="L159" s="7">
        <v>6670</v>
      </c>
      <c r="M159" s="7">
        <v>25200</v>
      </c>
      <c r="N159" s="7">
        <v>6300</v>
      </c>
      <c r="O159" s="36">
        <v>6300</v>
      </c>
      <c r="P159" s="7">
        <v>6300</v>
      </c>
      <c r="Q159" s="7">
        <v>6300</v>
      </c>
      <c r="R159" s="12">
        <v>0</v>
      </c>
      <c r="S159" s="11" t="s">
        <v>1496</v>
      </c>
    </row>
    <row r="160" spans="1:19" x14ac:dyDescent="0.25">
      <c r="A160" s="9" t="s">
        <v>18</v>
      </c>
      <c r="B160" s="9" t="s">
        <v>582</v>
      </c>
      <c r="C160" s="7" t="s">
        <v>19</v>
      </c>
      <c r="D160" s="7" t="s">
        <v>77</v>
      </c>
      <c r="E160" s="7" t="s">
        <v>80</v>
      </c>
      <c r="F160" s="7" t="s">
        <v>85</v>
      </c>
      <c r="G160" s="7"/>
      <c r="H160" s="7" t="s">
        <v>28</v>
      </c>
      <c r="I160" s="7" t="s">
        <v>25</v>
      </c>
      <c r="J160" s="7" t="s">
        <v>86</v>
      </c>
      <c r="K160" s="7"/>
      <c r="L160" s="7">
        <v>10000</v>
      </c>
      <c r="M160" s="7">
        <v>36000</v>
      </c>
      <c r="N160" s="7">
        <v>9000</v>
      </c>
      <c r="O160" s="36">
        <v>9000</v>
      </c>
      <c r="P160" s="7">
        <v>9000</v>
      </c>
      <c r="Q160" s="7">
        <v>9000</v>
      </c>
      <c r="R160" s="12">
        <v>9000</v>
      </c>
      <c r="S160" s="11" t="s">
        <v>1497</v>
      </c>
    </row>
    <row r="161" spans="1:19" x14ac:dyDescent="0.25">
      <c r="A161" s="9" t="s">
        <v>18</v>
      </c>
      <c r="B161" s="9" t="s">
        <v>582</v>
      </c>
      <c r="C161" s="7" t="s">
        <v>19</v>
      </c>
      <c r="D161" s="7" t="s">
        <v>77</v>
      </c>
      <c r="E161" s="7" t="s">
        <v>80</v>
      </c>
      <c r="F161" s="7" t="s">
        <v>87</v>
      </c>
      <c r="G161" s="7" t="s">
        <v>60</v>
      </c>
      <c r="H161" s="7" t="s">
        <v>24</v>
      </c>
      <c r="I161" s="7" t="s">
        <v>25</v>
      </c>
      <c r="J161" s="7" t="s">
        <v>88</v>
      </c>
      <c r="K161" s="7"/>
      <c r="L161" s="7" t="s">
        <v>89</v>
      </c>
      <c r="M161" s="79">
        <v>0.8</v>
      </c>
      <c r="N161" s="79">
        <v>0.8</v>
      </c>
      <c r="O161" s="126">
        <v>0.8</v>
      </c>
      <c r="P161" s="79">
        <v>0.8</v>
      </c>
      <c r="Q161" s="79">
        <v>0.8</v>
      </c>
      <c r="R161" s="110">
        <v>0.9</v>
      </c>
      <c r="S161" s="11" t="s">
        <v>1498</v>
      </c>
    </row>
    <row r="162" spans="1:19" x14ac:dyDescent="0.25">
      <c r="A162" s="9" t="s">
        <v>18</v>
      </c>
      <c r="B162" s="9" t="s">
        <v>582</v>
      </c>
      <c r="C162" s="7" t="s">
        <v>19</v>
      </c>
      <c r="D162" s="7" t="s">
        <v>77</v>
      </c>
      <c r="E162" s="7" t="s">
        <v>90</v>
      </c>
      <c r="F162" s="7" t="s">
        <v>91</v>
      </c>
      <c r="G162" s="7" t="s">
        <v>23</v>
      </c>
      <c r="H162" s="7" t="s">
        <v>24</v>
      </c>
      <c r="I162" s="7" t="s">
        <v>25</v>
      </c>
      <c r="J162" s="7" t="s">
        <v>611</v>
      </c>
      <c r="K162" s="7"/>
      <c r="L162" s="7">
        <v>0</v>
      </c>
      <c r="M162" s="7">
        <v>6</v>
      </c>
      <c r="N162" s="7">
        <v>6</v>
      </c>
      <c r="O162" s="36">
        <v>6</v>
      </c>
      <c r="P162" s="7">
        <v>6</v>
      </c>
      <c r="Q162" s="7">
        <v>6</v>
      </c>
      <c r="R162" s="12">
        <v>0</v>
      </c>
      <c r="S162" s="11" t="s">
        <v>1499</v>
      </c>
    </row>
    <row r="163" spans="1:19" x14ac:dyDescent="0.25">
      <c r="A163" s="9" t="s">
        <v>18</v>
      </c>
      <c r="B163" s="9" t="s">
        <v>582</v>
      </c>
      <c r="C163" s="7" t="s">
        <v>19</v>
      </c>
      <c r="D163" s="7" t="s">
        <v>77</v>
      </c>
      <c r="E163" s="7" t="s">
        <v>93</v>
      </c>
      <c r="F163" s="7" t="s">
        <v>612</v>
      </c>
      <c r="G163" s="7" t="s">
        <v>23</v>
      </c>
      <c r="H163" s="7" t="s">
        <v>24</v>
      </c>
      <c r="I163" s="7" t="s">
        <v>25</v>
      </c>
      <c r="J163" s="7" t="s">
        <v>613</v>
      </c>
      <c r="K163" s="7"/>
      <c r="L163" s="7">
        <v>0</v>
      </c>
      <c r="M163" s="7">
        <v>10</v>
      </c>
      <c r="N163" s="7">
        <v>10</v>
      </c>
      <c r="O163" s="36">
        <v>10</v>
      </c>
      <c r="P163" s="7">
        <v>10</v>
      </c>
      <c r="Q163" s="7">
        <v>10</v>
      </c>
      <c r="R163" s="12">
        <v>7</v>
      </c>
      <c r="S163" s="11" t="s">
        <v>1500</v>
      </c>
    </row>
    <row r="164" spans="1:19" x14ac:dyDescent="0.25">
      <c r="A164" s="9" t="s">
        <v>18</v>
      </c>
      <c r="B164" s="9" t="s">
        <v>582</v>
      </c>
      <c r="C164" s="7" t="s">
        <v>19</v>
      </c>
      <c r="D164" s="7" t="s">
        <v>77</v>
      </c>
      <c r="E164" s="7" t="s">
        <v>93</v>
      </c>
      <c r="F164" s="7" t="s">
        <v>872</v>
      </c>
      <c r="G164" s="7" t="s">
        <v>23</v>
      </c>
      <c r="H164" s="7" t="s">
        <v>95</v>
      </c>
      <c r="I164" s="7" t="s">
        <v>25</v>
      </c>
      <c r="J164" s="7" t="s">
        <v>615</v>
      </c>
      <c r="K164" s="7"/>
      <c r="L164" s="7">
        <v>127</v>
      </c>
      <c r="M164" s="7">
        <v>227</v>
      </c>
      <c r="N164" s="7">
        <v>152</v>
      </c>
      <c r="O164" s="36">
        <v>177</v>
      </c>
      <c r="P164" s="7">
        <v>202</v>
      </c>
      <c r="Q164" s="7">
        <v>227</v>
      </c>
      <c r="R164" s="10">
        <v>0</v>
      </c>
      <c r="S164" s="11" t="s">
        <v>1501</v>
      </c>
    </row>
    <row r="165" spans="1:19" x14ac:dyDescent="0.25">
      <c r="A165" s="9" t="s">
        <v>18</v>
      </c>
      <c r="B165" s="9" t="s">
        <v>582</v>
      </c>
      <c r="C165" s="7" t="s">
        <v>19</v>
      </c>
      <c r="D165" s="7" t="s">
        <v>77</v>
      </c>
      <c r="E165" s="7" t="s">
        <v>97</v>
      </c>
      <c r="F165" s="7" t="s">
        <v>98</v>
      </c>
      <c r="G165" s="7" t="s">
        <v>23</v>
      </c>
      <c r="H165" s="7" t="s">
        <v>24</v>
      </c>
      <c r="I165" s="7" t="s">
        <v>25</v>
      </c>
      <c r="J165" s="7" t="s">
        <v>616</v>
      </c>
      <c r="K165" s="7"/>
      <c r="L165" s="7">
        <v>0</v>
      </c>
      <c r="M165" s="7">
        <v>6</v>
      </c>
      <c r="N165" s="7">
        <v>6</v>
      </c>
      <c r="O165" s="36">
        <v>6</v>
      </c>
      <c r="P165" s="7">
        <v>6</v>
      </c>
      <c r="Q165" s="7">
        <v>6</v>
      </c>
      <c r="R165" s="12">
        <v>0</v>
      </c>
      <c r="S165" s="106" t="s">
        <v>1502</v>
      </c>
    </row>
    <row r="166" spans="1:19" x14ac:dyDescent="0.25">
      <c r="A166" s="9" t="s">
        <v>18</v>
      </c>
      <c r="B166" s="9" t="s">
        <v>582</v>
      </c>
      <c r="C166" s="13" t="s">
        <v>19</v>
      </c>
      <c r="D166" s="13" t="s">
        <v>77</v>
      </c>
      <c r="E166" s="13" t="s">
        <v>100</v>
      </c>
      <c r="F166" s="13" t="s">
        <v>101</v>
      </c>
      <c r="G166" s="7" t="s">
        <v>23</v>
      </c>
      <c r="H166" s="7" t="s">
        <v>24</v>
      </c>
      <c r="I166" s="13" t="s">
        <v>25</v>
      </c>
      <c r="J166" s="13" t="s">
        <v>101</v>
      </c>
      <c r="K166" s="13"/>
      <c r="L166" s="13">
        <v>0</v>
      </c>
      <c r="M166" s="13">
        <v>1</v>
      </c>
      <c r="N166" s="13">
        <v>1</v>
      </c>
      <c r="O166" s="36">
        <v>1</v>
      </c>
      <c r="P166" s="13">
        <v>1</v>
      </c>
      <c r="Q166" s="13">
        <v>1</v>
      </c>
      <c r="R166" s="10">
        <v>0</v>
      </c>
      <c r="S166" s="14" t="s">
        <v>1503</v>
      </c>
    </row>
    <row r="167" spans="1:19" x14ac:dyDescent="0.25">
      <c r="A167" s="9" t="s">
        <v>18</v>
      </c>
      <c r="B167" s="9" t="s">
        <v>582</v>
      </c>
      <c r="C167" s="7" t="s">
        <v>19</v>
      </c>
      <c r="D167" s="7" t="s">
        <v>241</v>
      </c>
      <c r="E167" s="7" t="s">
        <v>242</v>
      </c>
      <c r="F167" s="7" t="s">
        <v>243</v>
      </c>
      <c r="G167" s="7" t="s">
        <v>23</v>
      </c>
      <c r="H167" s="7" t="s">
        <v>24</v>
      </c>
      <c r="I167" s="7" t="s">
        <v>25</v>
      </c>
      <c r="J167" s="7" t="s">
        <v>243</v>
      </c>
      <c r="K167" s="7"/>
      <c r="L167" s="7">
        <v>0</v>
      </c>
      <c r="M167" s="7">
        <v>1</v>
      </c>
      <c r="N167" s="7">
        <v>1</v>
      </c>
      <c r="O167" s="36">
        <v>1</v>
      </c>
      <c r="P167" s="7">
        <v>1</v>
      </c>
      <c r="Q167" s="7">
        <v>1</v>
      </c>
      <c r="R167" s="10">
        <v>0</v>
      </c>
      <c r="S167" s="14"/>
    </row>
    <row r="168" spans="1:19" x14ac:dyDescent="0.25">
      <c r="A168" s="9" t="s">
        <v>18</v>
      </c>
      <c r="B168" s="9" t="s">
        <v>582</v>
      </c>
      <c r="C168" s="7" t="s">
        <v>19</v>
      </c>
      <c r="D168" s="7" t="s">
        <v>241</v>
      </c>
      <c r="E168" s="7" t="s">
        <v>242</v>
      </c>
      <c r="F168" s="7" t="s">
        <v>244</v>
      </c>
      <c r="G168" s="7" t="s">
        <v>140</v>
      </c>
      <c r="H168" s="7" t="s">
        <v>28</v>
      </c>
      <c r="I168" s="7" t="s">
        <v>25</v>
      </c>
      <c r="J168" s="7" t="s">
        <v>617</v>
      </c>
      <c r="K168" s="7"/>
      <c r="L168" s="7">
        <v>0</v>
      </c>
      <c r="M168" s="7">
        <v>1</v>
      </c>
      <c r="N168" s="7">
        <v>0</v>
      </c>
      <c r="O168" s="36">
        <v>0</v>
      </c>
      <c r="P168" s="7">
        <v>1</v>
      </c>
      <c r="Q168" s="7">
        <v>0</v>
      </c>
      <c r="R168" s="10">
        <v>1</v>
      </c>
      <c r="S168" s="11" t="s">
        <v>1504</v>
      </c>
    </row>
    <row r="169" spans="1:19" x14ac:dyDescent="0.25">
      <c r="A169" s="9" t="s">
        <v>18</v>
      </c>
      <c r="B169" s="9" t="s">
        <v>582</v>
      </c>
      <c r="C169" s="7" t="s">
        <v>19</v>
      </c>
      <c r="D169" s="7" t="s">
        <v>241</v>
      </c>
      <c r="E169" s="7" t="s">
        <v>246</v>
      </c>
      <c r="F169" s="7" t="s">
        <v>247</v>
      </c>
      <c r="G169" s="7" t="s">
        <v>23</v>
      </c>
      <c r="H169" s="7" t="s">
        <v>24</v>
      </c>
      <c r="I169" s="7" t="s">
        <v>25</v>
      </c>
      <c r="J169" s="7" t="s">
        <v>618</v>
      </c>
      <c r="K169" s="7"/>
      <c r="L169" s="7">
        <v>0</v>
      </c>
      <c r="M169" s="7">
        <v>10</v>
      </c>
      <c r="N169" s="7">
        <v>10</v>
      </c>
      <c r="O169" s="36">
        <v>10</v>
      </c>
      <c r="P169" s="7">
        <v>10</v>
      </c>
      <c r="Q169" s="7">
        <v>10</v>
      </c>
      <c r="R169" s="10">
        <v>0</v>
      </c>
      <c r="S169" s="11" t="s">
        <v>1505</v>
      </c>
    </row>
    <row r="170" spans="1:19" x14ac:dyDescent="0.25">
      <c r="A170" s="9" t="s">
        <v>18</v>
      </c>
      <c r="B170" s="9" t="s">
        <v>582</v>
      </c>
      <c r="C170" s="7" t="s">
        <v>19</v>
      </c>
      <c r="D170" s="7" t="s">
        <v>241</v>
      </c>
      <c r="E170" s="7" t="s">
        <v>246</v>
      </c>
      <c r="F170" s="7" t="s">
        <v>619</v>
      </c>
      <c r="G170" s="7" t="s">
        <v>23</v>
      </c>
      <c r="H170" s="7" t="s">
        <v>24</v>
      </c>
      <c r="I170" s="7" t="s">
        <v>25</v>
      </c>
      <c r="J170" s="7" t="s">
        <v>620</v>
      </c>
      <c r="K170" s="7"/>
      <c r="L170" s="7">
        <v>0</v>
      </c>
      <c r="M170" s="7">
        <v>14</v>
      </c>
      <c r="N170" s="7">
        <v>14</v>
      </c>
      <c r="O170" s="36">
        <v>14</v>
      </c>
      <c r="P170" s="7">
        <v>14</v>
      </c>
      <c r="Q170" s="7">
        <v>14</v>
      </c>
      <c r="R170" s="10">
        <v>0</v>
      </c>
      <c r="S170" s="11" t="s">
        <v>1506</v>
      </c>
    </row>
    <row r="171" spans="1:19" x14ac:dyDescent="0.25">
      <c r="A171" s="9" t="s">
        <v>18</v>
      </c>
      <c r="B171" s="9" t="s">
        <v>582</v>
      </c>
      <c r="C171" s="7" t="s">
        <v>19</v>
      </c>
      <c r="D171" s="7" t="s">
        <v>241</v>
      </c>
      <c r="E171" s="7" t="s">
        <v>250</v>
      </c>
      <c r="F171" s="7" t="s">
        <v>621</v>
      </c>
      <c r="G171" s="7" t="s">
        <v>23</v>
      </c>
      <c r="H171" s="7" t="s">
        <v>28</v>
      </c>
      <c r="I171" s="7" t="s">
        <v>25</v>
      </c>
      <c r="J171" s="7" t="s">
        <v>622</v>
      </c>
      <c r="K171" s="7"/>
      <c r="L171" s="7">
        <v>0</v>
      </c>
      <c r="M171" s="7">
        <v>3</v>
      </c>
      <c r="N171" s="7">
        <v>0</v>
      </c>
      <c r="O171" s="36">
        <v>1</v>
      </c>
      <c r="P171" s="7">
        <v>1</v>
      </c>
      <c r="Q171" s="7">
        <v>1</v>
      </c>
      <c r="R171" s="10">
        <v>1</v>
      </c>
      <c r="S171" s="11" t="s">
        <v>1507</v>
      </c>
    </row>
    <row r="172" spans="1:19" x14ac:dyDescent="0.25">
      <c r="A172" s="9" t="s">
        <v>18</v>
      </c>
      <c r="B172" s="9" t="s">
        <v>582</v>
      </c>
      <c r="C172" s="7" t="s">
        <v>19</v>
      </c>
      <c r="D172" s="7" t="s">
        <v>241</v>
      </c>
      <c r="E172" s="7" t="s">
        <v>250</v>
      </c>
      <c r="F172" s="7" t="s">
        <v>623</v>
      </c>
      <c r="G172" s="7" t="s">
        <v>23</v>
      </c>
      <c r="H172" s="7" t="s">
        <v>28</v>
      </c>
      <c r="I172" s="7" t="s">
        <v>25</v>
      </c>
      <c r="J172" s="7" t="s">
        <v>624</v>
      </c>
      <c r="K172" s="7"/>
      <c r="L172" s="7">
        <v>0</v>
      </c>
      <c r="M172" s="7">
        <v>3</v>
      </c>
      <c r="N172" s="7">
        <v>0</v>
      </c>
      <c r="O172" s="36">
        <v>1</v>
      </c>
      <c r="P172" s="7">
        <v>1</v>
      </c>
      <c r="Q172" s="7">
        <v>1</v>
      </c>
      <c r="R172" s="10">
        <v>0</v>
      </c>
      <c r="S172" s="11"/>
    </row>
    <row r="173" spans="1:19" x14ac:dyDescent="0.25">
      <c r="A173" s="9" t="s">
        <v>18</v>
      </c>
      <c r="B173" s="9" t="s">
        <v>582</v>
      </c>
      <c r="C173" s="7" t="s">
        <v>19</v>
      </c>
      <c r="D173" s="7" t="s">
        <v>241</v>
      </c>
      <c r="E173" s="7" t="s">
        <v>253</v>
      </c>
      <c r="F173" s="7" t="s">
        <v>254</v>
      </c>
      <c r="G173" s="7" t="s">
        <v>23</v>
      </c>
      <c r="H173" s="7" t="s">
        <v>24</v>
      </c>
      <c r="I173" s="7" t="s">
        <v>25</v>
      </c>
      <c r="J173" s="7" t="s">
        <v>625</v>
      </c>
      <c r="K173" s="7"/>
      <c r="L173" s="7">
        <v>0</v>
      </c>
      <c r="M173" s="7">
        <v>3</v>
      </c>
      <c r="N173" s="7">
        <v>3</v>
      </c>
      <c r="O173" s="36">
        <v>3</v>
      </c>
      <c r="P173" s="7">
        <v>3</v>
      </c>
      <c r="Q173" s="7">
        <v>3</v>
      </c>
      <c r="R173" s="10">
        <v>0</v>
      </c>
      <c r="S173" s="11"/>
    </row>
    <row r="174" spans="1:19" x14ac:dyDescent="0.25">
      <c r="A174" s="9" t="s">
        <v>18</v>
      </c>
      <c r="B174" s="9" t="s">
        <v>582</v>
      </c>
      <c r="C174" s="7" t="s">
        <v>19</v>
      </c>
      <c r="D174" s="7" t="s">
        <v>241</v>
      </c>
      <c r="E174" s="7" t="s">
        <v>256</v>
      </c>
      <c r="F174" s="7" t="s">
        <v>257</v>
      </c>
      <c r="G174" s="7" t="s">
        <v>23</v>
      </c>
      <c r="H174" s="7" t="s">
        <v>28</v>
      </c>
      <c r="I174" s="7" t="s">
        <v>25</v>
      </c>
      <c r="J174" s="7" t="s">
        <v>626</v>
      </c>
      <c r="K174" s="7"/>
      <c r="L174" s="7">
        <v>0</v>
      </c>
      <c r="M174" s="7">
        <v>120</v>
      </c>
      <c r="N174" s="7">
        <v>30</v>
      </c>
      <c r="O174" s="36">
        <v>30</v>
      </c>
      <c r="P174" s="7">
        <v>30</v>
      </c>
      <c r="Q174" s="7">
        <v>30</v>
      </c>
      <c r="R174" s="10">
        <v>8</v>
      </c>
      <c r="S174" s="11" t="s">
        <v>1508</v>
      </c>
    </row>
    <row r="175" spans="1:19" x14ac:dyDescent="0.25">
      <c r="A175" s="9" t="s">
        <v>18</v>
      </c>
      <c r="B175" s="9" t="s">
        <v>582</v>
      </c>
      <c r="C175" s="13" t="s">
        <v>19</v>
      </c>
      <c r="D175" s="13" t="s">
        <v>241</v>
      </c>
      <c r="E175" s="13" t="s">
        <v>265</v>
      </c>
      <c r="F175" s="13" t="s">
        <v>627</v>
      </c>
      <c r="G175" s="13" t="s">
        <v>23</v>
      </c>
      <c r="H175" s="13" t="s">
        <v>28</v>
      </c>
      <c r="I175" s="7" t="s">
        <v>25</v>
      </c>
      <c r="J175" s="13" t="s">
        <v>628</v>
      </c>
      <c r="K175" s="13"/>
      <c r="L175" s="13">
        <v>0</v>
      </c>
      <c r="M175" s="13">
        <v>3</v>
      </c>
      <c r="N175" s="13">
        <v>1</v>
      </c>
      <c r="O175" s="36">
        <v>1</v>
      </c>
      <c r="P175" s="13">
        <v>1</v>
      </c>
      <c r="Q175" s="13">
        <v>0</v>
      </c>
      <c r="R175" s="10">
        <v>0</v>
      </c>
      <c r="S175" s="14" t="s">
        <v>1509</v>
      </c>
    </row>
    <row r="176" spans="1:19" x14ac:dyDescent="0.25">
      <c r="F176">
        <v>1</v>
      </c>
      <c r="G176" s="198">
        <v>2</v>
      </c>
      <c r="H176" s="198">
        <v>3</v>
      </c>
      <c r="I176" s="198">
        <v>4</v>
      </c>
      <c r="J176" s="198">
        <v>5</v>
      </c>
      <c r="K176" s="198">
        <v>6</v>
      </c>
      <c r="L176" s="198">
        <v>7</v>
      </c>
      <c r="M176" s="198">
        <v>8</v>
      </c>
      <c r="N176" s="198">
        <v>9</v>
      </c>
      <c r="O176" s="198">
        <v>10</v>
      </c>
      <c r="P176" s="198">
        <v>11</v>
      </c>
      <c r="Q176" s="198">
        <v>12</v>
      </c>
      <c r="R176" s="198">
        <v>13</v>
      </c>
    </row>
  </sheetData>
  <dataValidations count="2">
    <dataValidation type="list" allowBlank="1" showInputMessage="1" showErrorMessage="1" sqref="G1">
      <formula1>"Unidad,Porcentaje,Kilometros,Metros"</formula1>
    </dataValidation>
    <dataValidation type="list" allowBlank="1" showInputMessage="1" showErrorMessage="1" sqref="H1">
      <formula1>"Reducción,Flujo,Acumulado,Capacidad,Stok"</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0"/>
  <sheetViews>
    <sheetView zoomScaleNormal="100" workbookViewId="0">
      <selection activeCell="K1" sqref="K1:K190"/>
    </sheetView>
  </sheetViews>
  <sheetFormatPr baseColWidth="10" defaultRowHeight="15" x14ac:dyDescent="0.25"/>
  <cols>
    <col min="1" max="6" width="11.42578125" style="11"/>
    <col min="7" max="7" width="36.42578125" style="11" customWidth="1"/>
    <col min="8" max="8" width="29.5703125" style="11" customWidth="1"/>
    <col min="9" max="19" width="11.42578125" style="11"/>
    <col min="20" max="20" width="60.28515625" style="11" customWidth="1"/>
    <col min="21" max="16384" width="11.42578125" style="11"/>
  </cols>
  <sheetData>
    <row r="1" spans="1:21" x14ac:dyDescent="0.25">
      <c r="A1" s="7" t="s">
        <v>22</v>
      </c>
      <c r="B1" s="7" t="str">
        <f>TRIM(A1)</f>
        <v>Docentes y estudiantes de IEO formados en programas investigación, innovación y renovación</v>
      </c>
      <c r="C1" s="9" t="s">
        <v>18</v>
      </c>
      <c r="D1" s="9" t="s">
        <v>582</v>
      </c>
      <c r="E1" s="7" t="s">
        <v>19</v>
      </c>
      <c r="F1" s="7" t="s">
        <v>20</v>
      </c>
      <c r="G1" s="7" t="s">
        <v>21</v>
      </c>
      <c r="H1" s="7" t="s">
        <v>583</v>
      </c>
      <c r="I1" s="7" t="s">
        <v>23</v>
      </c>
      <c r="J1" s="7" t="s">
        <v>24</v>
      </c>
      <c r="K1" s="7" t="s">
        <v>25</v>
      </c>
      <c r="L1" s="7" t="s">
        <v>26</v>
      </c>
      <c r="M1" s="7"/>
      <c r="N1" s="7">
        <v>0</v>
      </c>
      <c r="O1" s="7">
        <v>1200</v>
      </c>
      <c r="P1" s="7">
        <v>1200</v>
      </c>
      <c r="Q1" s="7">
        <v>1200</v>
      </c>
      <c r="R1" s="7">
        <v>1200</v>
      </c>
      <c r="S1" s="7">
        <v>1200</v>
      </c>
      <c r="T1" s="10">
        <v>110</v>
      </c>
    </row>
    <row r="2" spans="1:21" x14ac:dyDescent="0.25">
      <c r="A2" s="7" t="s">
        <v>846</v>
      </c>
      <c r="B2" s="7" t="str">
        <f t="shared" ref="B2:B65" si="0">TRIM(A2)</f>
        <v>Ferias realizadas para premiar la innovación y el desarrollo</v>
      </c>
      <c r="C2" s="9" t="s">
        <v>18</v>
      </c>
      <c r="D2" s="9" t="s">
        <v>582</v>
      </c>
      <c r="E2" s="7" t="s">
        <v>19</v>
      </c>
      <c r="F2" s="7" t="s">
        <v>20</v>
      </c>
      <c r="G2" s="7" t="s">
        <v>21</v>
      </c>
      <c r="H2" s="7" t="s">
        <v>27</v>
      </c>
      <c r="I2" s="7" t="s">
        <v>23</v>
      </c>
      <c r="J2" s="7" t="s">
        <v>28</v>
      </c>
      <c r="K2" s="7" t="s">
        <v>25</v>
      </c>
      <c r="L2" s="7" t="s">
        <v>29</v>
      </c>
      <c r="M2" s="7"/>
      <c r="N2" s="7">
        <v>1</v>
      </c>
      <c r="O2" s="7">
        <v>4</v>
      </c>
      <c r="P2" s="7">
        <v>1</v>
      </c>
      <c r="Q2" s="7">
        <v>1</v>
      </c>
      <c r="R2" s="7">
        <v>1</v>
      </c>
      <c r="S2" s="7">
        <v>1</v>
      </c>
      <c r="T2" s="10">
        <v>0</v>
      </c>
    </row>
    <row r="3" spans="1:21" x14ac:dyDescent="0.25">
      <c r="A3" s="7" t="s">
        <v>584</v>
      </c>
      <c r="B3" s="7" t="str">
        <f t="shared" si="0"/>
        <v>Estímulos otorgados a la comunidad académica</v>
      </c>
      <c r="C3" s="9" t="s">
        <v>18</v>
      </c>
      <c r="D3" s="9" t="s">
        <v>582</v>
      </c>
      <c r="E3" s="7" t="s">
        <v>19</v>
      </c>
      <c r="F3" s="7" t="s">
        <v>20</v>
      </c>
      <c r="G3" s="7" t="s">
        <v>21</v>
      </c>
      <c r="H3" s="7" t="s">
        <v>584</v>
      </c>
      <c r="I3" s="7" t="s">
        <v>23</v>
      </c>
      <c r="J3" s="7" t="s">
        <v>28</v>
      </c>
      <c r="K3" s="7" t="s">
        <v>25</v>
      </c>
      <c r="L3" s="7" t="s">
        <v>585</v>
      </c>
      <c r="M3" s="7"/>
      <c r="N3" s="7">
        <v>0</v>
      </c>
      <c r="O3" s="7">
        <v>4</v>
      </c>
      <c r="P3" s="7">
        <v>1</v>
      </c>
      <c r="Q3" s="7">
        <v>1</v>
      </c>
      <c r="R3" s="7">
        <v>1</v>
      </c>
      <c r="S3" s="7">
        <v>1</v>
      </c>
      <c r="T3" s="10">
        <v>0</v>
      </c>
    </row>
    <row r="4" spans="1:21" x14ac:dyDescent="0.25">
      <c r="A4" s="7" t="s">
        <v>31</v>
      </c>
      <c r="B4" s="7" t="str">
        <f t="shared" si="0"/>
        <v>Seguimiento y apoyo a las pruebas SABER</v>
      </c>
      <c r="C4" s="9" t="s">
        <v>18</v>
      </c>
      <c r="D4" s="9" t="s">
        <v>582</v>
      </c>
      <c r="E4" s="7" t="s">
        <v>19</v>
      </c>
      <c r="F4" s="7" t="s">
        <v>20</v>
      </c>
      <c r="G4" s="7" t="s">
        <v>30</v>
      </c>
      <c r="H4" s="7" t="s">
        <v>31</v>
      </c>
      <c r="I4" s="7" t="s">
        <v>23</v>
      </c>
      <c r="J4" s="7" t="s">
        <v>24</v>
      </c>
      <c r="K4" s="7" t="s">
        <v>25</v>
      </c>
      <c r="L4" s="7" t="s">
        <v>586</v>
      </c>
      <c r="M4" s="7"/>
      <c r="N4" s="7">
        <v>0</v>
      </c>
      <c r="O4" s="7">
        <v>1</v>
      </c>
      <c r="P4" s="7">
        <v>1</v>
      </c>
      <c r="Q4" s="7">
        <v>1</v>
      </c>
      <c r="R4" s="7">
        <v>1</v>
      </c>
      <c r="S4" s="7">
        <v>1</v>
      </c>
      <c r="T4" s="10">
        <v>0</v>
      </c>
      <c r="U4" s="11" t="s">
        <v>587</v>
      </c>
    </row>
    <row r="5" spans="1:21" x14ac:dyDescent="0.25">
      <c r="A5" s="7" t="s">
        <v>32</v>
      </c>
      <c r="B5" s="7" t="str">
        <f t="shared" si="0"/>
        <v>N. De dotaciones realizadas a las instituciones educativas por año</v>
      </c>
      <c r="C5" s="9" t="s">
        <v>18</v>
      </c>
      <c r="D5" s="9" t="s">
        <v>582</v>
      </c>
      <c r="E5" s="7" t="s">
        <v>19</v>
      </c>
      <c r="F5" s="7" t="s">
        <v>20</v>
      </c>
      <c r="G5" s="7" t="s">
        <v>30</v>
      </c>
      <c r="H5" s="7" t="s">
        <v>32</v>
      </c>
      <c r="I5" s="7" t="s">
        <v>23</v>
      </c>
      <c r="J5" s="7" t="s">
        <v>28</v>
      </c>
      <c r="K5" s="7" t="s">
        <v>25</v>
      </c>
      <c r="L5" s="7" t="s">
        <v>588</v>
      </c>
      <c r="M5" s="7"/>
      <c r="N5" s="7">
        <v>0</v>
      </c>
      <c r="O5" s="7">
        <v>16</v>
      </c>
      <c r="P5" s="7">
        <v>4</v>
      </c>
      <c r="Q5" s="7">
        <v>4</v>
      </c>
      <c r="R5" s="7">
        <v>4</v>
      </c>
      <c r="S5" s="7">
        <v>4</v>
      </c>
      <c r="T5" s="12">
        <v>0</v>
      </c>
    </row>
    <row r="6" spans="1:21" x14ac:dyDescent="0.25">
      <c r="A6" s="7" t="s">
        <v>33</v>
      </c>
      <c r="B6" s="7" t="str">
        <f t="shared" si="0"/>
        <v>Seguimiento y control al sistema de matriculas(SIMAT)</v>
      </c>
      <c r="C6" s="9" t="s">
        <v>18</v>
      </c>
      <c r="D6" s="9" t="s">
        <v>582</v>
      </c>
      <c r="E6" s="7" t="s">
        <v>19</v>
      </c>
      <c r="F6" s="7" t="s">
        <v>20</v>
      </c>
      <c r="G6" s="7" t="s">
        <v>30</v>
      </c>
      <c r="H6" s="7" t="s">
        <v>33</v>
      </c>
      <c r="I6" s="7" t="s">
        <v>23</v>
      </c>
      <c r="J6" s="7" t="s">
        <v>24</v>
      </c>
      <c r="K6" s="7" t="s">
        <v>25</v>
      </c>
      <c r="L6" s="7" t="s">
        <v>34</v>
      </c>
      <c r="M6" s="7"/>
      <c r="N6" s="7">
        <v>0</v>
      </c>
      <c r="O6" s="7">
        <v>11</v>
      </c>
      <c r="P6" s="7">
        <v>11</v>
      </c>
      <c r="Q6" s="7">
        <v>11</v>
      </c>
      <c r="R6" s="7">
        <v>11</v>
      </c>
      <c r="S6" s="7">
        <v>11</v>
      </c>
      <c r="T6" s="12">
        <v>5</v>
      </c>
    </row>
    <row r="7" spans="1:21" x14ac:dyDescent="0.25">
      <c r="A7" s="7" t="s">
        <v>35</v>
      </c>
      <c r="B7" s="7" t="str">
        <f t="shared" si="0"/>
        <v>Acompañamiento a los proyectos educativos y planes de estudio de las instituciones educativas oficiales</v>
      </c>
      <c r="C7" s="9" t="s">
        <v>18</v>
      </c>
      <c r="D7" s="9" t="s">
        <v>582</v>
      </c>
      <c r="E7" s="7" t="s">
        <v>19</v>
      </c>
      <c r="F7" s="7" t="s">
        <v>20</v>
      </c>
      <c r="G7" s="7" t="s">
        <v>30</v>
      </c>
      <c r="H7" s="7" t="s">
        <v>35</v>
      </c>
      <c r="I7" s="7" t="s">
        <v>23</v>
      </c>
      <c r="J7" s="7" t="s">
        <v>24</v>
      </c>
      <c r="K7" s="7" t="s">
        <v>25</v>
      </c>
      <c r="L7" s="7" t="s">
        <v>36</v>
      </c>
      <c r="M7" s="7"/>
      <c r="N7" s="7">
        <v>0</v>
      </c>
      <c r="O7" s="7">
        <v>1</v>
      </c>
      <c r="P7" s="7">
        <v>1</v>
      </c>
      <c r="Q7" s="7">
        <v>1</v>
      </c>
      <c r="R7" s="7">
        <v>1</v>
      </c>
      <c r="S7" s="7">
        <v>1</v>
      </c>
      <c r="T7" s="12">
        <v>0</v>
      </c>
    </row>
    <row r="8" spans="1:21" x14ac:dyDescent="0.25">
      <c r="A8" s="7" t="s">
        <v>38</v>
      </c>
      <c r="B8" s="7" t="str">
        <f t="shared" si="0"/>
        <v>Talleres, cursos y actividades dictados a las personas del aula de emprendimiento UAI</v>
      </c>
      <c r="C8" s="9" t="s">
        <v>18</v>
      </c>
      <c r="D8" s="9" t="s">
        <v>582</v>
      </c>
      <c r="E8" s="7" t="s">
        <v>19</v>
      </c>
      <c r="F8" s="7" t="s">
        <v>20</v>
      </c>
      <c r="G8" s="7" t="s">
        <v>37</v>
      </c>
      <c r="H8" s="7" t="s">
        <v>38</v>
      </c>
      <c r="I8" s="7" t="s">
        <v>23</v>
      </c>
      <c r="J8" s="7" t="s">
        <v>24</v>
      </c>
      <c r="K8" s="7" t="s">
        <v>25</v>
      </c>
      <c r="L8" s="7" t="s">
        <v>589</v>
      </c>
      <c r="M8" s="7"/>
      <c r="N8" s="7">
        <v>0</v>
      </c>
      <c r="O8" s="7">
        <v>12</v>
      </c>
      <c r="P8" s="7">
        <v>12</v>
      </c>
      <c r="Q8" s="7">
        <v>12</v>
      </c>
      <c r="R8" s="7">
        <v>12</v>
      </c>
      <c r="S8" s="7">
        <v>12</v>
      </c>
      <c r="T8" s="12">
        <v>0</v>
      </c>
      <c r="U8" s="11" t="s">
        <v>590</v>
      </c>
    </row>
    <row r="9" spans="1:21" x14ac:dyDescent="0.25">
      <c r="A9" s="13" t="s">
        <v>41</v>
      </c>
      <c r="B9" s="7" t="str">
        <f t="shared" si="0"/>
        <v>programa nutricional escolar y mejoramiento de restaurantes Fortalecido</v>
      </c>
      <c r="C9" s="9" t="s">
        <v>18</v>
      </c>
      <c r="D9" s="9" t="s">
        <v>582</v>
      </c>
      <c r="E9" s="13" t="s">
        <v>19</v>
      </c>
      <c r="F9" s="13" t="s">
        <v>20</v>
      </c>
      <c r="G9" s="13" t="s">
        <v>40</v>
      </c>
      <c r="H9" s="13" t="s">
        <v>41</v>
      </c>
      <c r="I9" s="13" t="s">
        <v>23</v>
      </c>
      <c r="J9" s="13" t="s">
        <v>24</v>
      </c>
      <c r="K9" s="13" t="s">
        <v>25</v>
      </c>
      <c r="L9" s="13" t="s">
        <v>41</v>
      </c>
      <c r="M9" s="13"/>
      <c r="N9" s="13">
        <v>1</v>
      </c>
      <c r="O9" s="13">
        <v>1</v>
      </c>
      <c r="P9" s="13">
        <v>1</v>
      </c>
      <c r="Q9" s="13">
        <v>1</v>
      </c>
      <c r="R9" s="13">
        <v>1</v>
      </c>
      <c r="S9" s="13">
        <v>1</v>
      </c>
      <c r="T9" s="12">
        <v>0</v>
      </c>
      <c r="U9" s="14" t="s">
        <v>591</v>
      </c>
    </row>
    <row r="10" spans="1:21" x14ac:dyDescent="0.25">
      <c r="A10" s="7" t="s">
        <v>43</v>
      </c>
      <c r="B10" s="7" t="str">
        <f t="shared" si="0"/>
        <v>Aulas interactivas en las IEO en funcionamiento</v>
      </c>
      <c r="C10" s="9" t="s">
        <v>18</v>
      </c>
      <c r="D10" s="9" t="s">
        <v>582</v>
      </c>
      <c r="E10" s="7" t="s">
        <v>19</v>
      </c>
      <c r="F10" s="7" t="s">
        <v>20</v>
      </c>
      <c r="G10" s="7" t="s">
        <v>42</v>
      </c>
      <c r="H10" s="7" t="s">
        <v>43</v>
      </c>
      <c r="I10" s="7" t="s">
        <v>23</v>
      </c>
      <c r="J10" s="7" t="s">
        <v>28</v>
      </c>
      <c r="K10" s="7" t="s">
        <v>25</v>
      </c>
      <c r="L10" s="7" t="s">
        <v>44</v>
      </c>
      <c r="M10" s="7"/>
      <c r="N10" s="7">
        <v>0</v>
      </c>
      <c r="O10" s="7">
        <v>4</v>
      </c>
      <c r="P10" s="7">
        <v>1</v>
      </c>
      <c r="Q10" s="7">
        <v>1</v>
      </c>
      <c r="R10" s="7">
        <v>1</v>
      </c>
      <c r="S10" s="7">
        <v>1</v>
      </c>
      <c r="T10" s="12">
        <v>0</v>
      </c>
    </row>
    <row r="11" spans="1:21" x14ac:dyDescent="0.25">
      <c r="A11" s="7" t="s">
        <v>45</v>
      </c>
      <c r="B11" s="7" t="str">
        <f t="shared" si="0"/>
        <v>Número de dotaciones tecnologicas entregadas a los establecimientos educativos</v>
      </c>
      <c r="C11" s="9" t="s">
        <v>18</v>
      </c>
      <c r="D11" s="9" t="s">
        <v>582</v>
      </c>
      <c r="E11" s="7" t="s">
        <v>19</v>
      </c>
      <c r="F11" s="7" t="s">
        <v>20</v>
      </c>
      <c r="G11" s="7" t="s">
        <v>42</v>
      </c>
      <c r="H11" s="7" t="s">
        <v>592</v>
      </c>
      <c r="I11" s="7" t="s">
        <v>23</v>
      </c>
      <c r="J11" s="7" t="s">
        <v>28</v>
      </c>
      <c r="K11" s="7" t="s">
        <v>25</v>
      </c>
      <c r="L11" s="7" t="s">
        <v>46</v>
      </c>
      <c r="M11" s="7"/>
      <c r="N11" s="7">
        <v>0</v>
      </c>
      <c r="O11" s="7">
        <v>4</v>
      </c>
      <c r="P11" s="7">
        <v>1</v>
      </c>
      <c r="Q11" s="7">
        <v>1</v>
      </c>
      <c r="R11" s="7">
        <v>1</v>
      </c>
      <c r="S11" s="7">
        <v>1</v>
      </c>
      <c r="T11" s="12">
        <v>0</v>
      </c>
    </row>
    <row r="12" spans="1:21" x14ac:dyDescent="0.25">
      <c r="A12" s="13" t="s">
        <v>48</v>
      </c>
      <c r="B12" s="7" t="str">
        <f t="shared" si="0"/>
        <v>Dotaciones y/o modernizaciones realizadas en aulas o intituciones Educativas</v>
      </c>
      <c r="C12" s="9" t="s">
        <v>18</v>
      </c>
      <c r="D12" s="9" t="s">
        <v>582</v>
      </c>
      <c r="E12" s="13" t="s">
        <v>19</v>
      </c>
      <c r="F12" s="13" t="s">
        <v>20</v>
      </c>
      <c r="G12" s="13" t="s">
        <v>47</v>
      </c>
      <c r="H12" s="13" t="s">
        <v>593</v>
      </c>
      <c r="I12" s="13" t="s">
        <v>23</v>
      </c>
      <c r="J12" s="13" t="s">
        <v>28</v>
      </c>
      <c r="K12" s="13" t="s">
        <v>25</v>
      </c>
      <c r="L12" s="13" t="s">
        <v>46</v>
      </c>
      <c r="M12" s="13"/>
      <c r="N12" s="13">
        <v>0</v>
      </c>
      <c r="O12" s="13">
        <v>4</v>
      </c>
      <c r="P12" s="13">
        <v>1</v>
      </c>
      <c r="Q12" s="13">
        <v>1</v>
      </c>
      <c r="R12" s="13">
        <v>1</v>
      </c>
      <c r="S12" s="13">
        <v>1</v>
      </c>
      <c r="T12" s="12">
        <v>0</v>
      </c>
      <c r="U12" s="14" t="s">
        <v>594</v>
      </c>
    </row>
    <row r="13" spans="1:21" x14ac:dyDescent="0.25">
      <c r="A13" s="13" t="s">
        <v>50</v>
      </c>
      <c r="B13" s="7" t="str">
        <f t="shared" si="0"/>
        <v>Programas de lectura y escritura implementados</v>
      </c>
      <c r="C13" s="9" t="s">
        <v>18</v>
      </c>
      <c r="D13" s="9" t="s">
        <v>582</v>
      </c>
      <c r="E13" s="13" t="s">
        <v>19</v>
      </c>
      <c r="F13" s="13" t="s">
        <v>20</v>
      </c>
      <c r="G13" s="13" t="s">
        <v>49</v>
      </c>
      <c r="H13" s="13" t="s">
        <v>50</v>
      </c>
      <c r="I13" s="13" t="s">
        <v>23</v>
      </c>
      <c r="J13" s="13" t="s">
        <v>24</v>
      </c>
      <c r="K13" s="13" t="s">
        <v>25</v>
      </c>
      <c r="L13" s="13" t="s">
        <v>51</v>
      </c>
      <c r="M13" s="13"/>
      <c r="N13" s="13">
        <v>0</v>
      </c>
      <c r="O13" s="13">
        <v>1</v>
      </c>
      <c r="P13" s="13">
        <v>1</v>
      </c>
      <c r="Q13" s="13">
        <v>1</v>
      </c>
      <c r="R13" s="13">
        <v>1</v>
      </c>
      <c r="S13" s="13">
        <v>1</v>
      </c>
      <c r="T13" s="12">
        <v>0</v>
      </c>
      <c r="U13" s="14" t="s">
        <v>595</v>
      </c>
    </row>
    <row r="14" spans="1:21" x14ac:dyDescent="0.25">
      <c r="A14" s="7" t="s">
        <v>53</v>
      </c>
      <c r="B14" s="7" t="str">
        <f t="shared" si="0"/>
        <v>Actividades extracurriculares deportivas, culturales, artísticas, cívicas y lúdicas</v>
      </c>
      <c r="C14" s="9" t="s">
        <v>18</v>
      </c>
      <c r="D14" s="9" t="s">
        <v>582</v>
      </c>
      <c r="E14" s="7" t="s">
        <v>19</v>
      </c>
      <c r="F14" s="7" t="s">
        <v>20</v>
      </c>
      <c r="G14" s="7" t="s">
        <v>52</v>
      </c>
      <c r="H14" s="7" t="s">
        <v>53</v>
      </c>
      <c r="I14" s="7" t="s">
        <v>23</v>
      </c>
      <c r="J14" s="7" t="s">
        <v>24</v>
      </c>
      <c r="K14" s="7" t="s">
        <v>25</v>
      </c>
      <c r="L14" s="7" t="s">
        <v>596</v>
      </c>
      <c r="M14" s="7"/>
      <c r="N14" s="7">
        <v>0</v>
      </c>
      <c r="O14" s="7">
        <v>8</v>
      </c>
      <c r="P14" s="7">
        <v>8</v>
      </c>
      <c r="Q14" s="7">
        <v>8</v>
      </c>
      <c r="R14" s="7">
        <v>8</v>
      </c>
      <c r="S14" s="7">
        <v>8</v>
      </c>
      <c r="T14" s="12">
        <v>0</v>
      </c>
      <c r="U14" s="14" t="s">
        <v>597</v>
      </c>
    </row>
    <row r="15" spans="1:21" x14ac:dyDescent="0.25">
      <c r="A15" s="13" t="s">
        <v>56</v>
      </c>
      <c r="B15" s="7" t="str">
        <f t="shared" si="0"/>
        <v>Intervenciones realizadas</v>
      </c>
      <c r="C15" s="15" t="s">
        <v>18</v>
      </c>
      <c r="D15" s="15" t="s">
        <v>582</v>
      </c>
      <c r="E15" s="13" t="s">
        <v>19</v>
      </c>
      <c r="F15" s="13" t="s">
        <v>20</v>
      </c>
      <c r="G15" s="13" t="s">
        <v>55</v>
      </c>
      <c r="H15" s="13" t="s">
        <v>56</v>
      </c>
      <c r="I15" s="13" t="s">
        <v>23</v>
      </c>
      <c r="J15" s="13" t="s">
        <v>24</v>
      </c>
      <c r="K15" s="13" t="s">
        <v>25</v>
      </c>
      <c r="L15" s="13" t="s">
        <v>598</v>
      </c>
      <c r="M15" s="13"/>
      <c r="N15" s="13">
        <v>0</v>
      </c>
      <c r="O15" s="13">
        <v>80</v>
      </c>
      <c r="P15" s="13">
        <v>80</v>
      </c>
      <c r="Q15" s="13">
        <v>80</v>
      </c>
      <c r="R15" s="13">
        <v>80</v>
      </c>
      <c r="S15" s="13">
        <v>80</v>
      </c>
      <c r="T15" s="14">
        <v>130</v>
      </c>
      <c r="U15" s="14"/>
    </row>
    <row r="16" spans="1:21" x14ac:dyDescent="0.25">
      <c r="A16" s="13" t="s">
        <v>59</v>
      </c>
      <c r="B16" s="7" t="str">
        <f t="shared" si="0"/>
        <v>Porcentaje de implementación del PEM</v>
      </c>
      <c r="C16" s="15" t="s">
        <v>18</v>
      </c>
      <c r="D16" s="15" t="s">
        <v>582</v>
      </c>
      <c r="E16" s="13" t="s">
        <v>19</v>
      </c>
      <c r="F16" s="13" t="s">
        <v>20</v>
      </c>
      <c r="G16" s="13" t="s">
        <v>58</v>
      </c>
      <c r="H16" s="13" t="s">
        <v>59</v>
      </c>
      <c r="I16" s="13" t="s">
        <v>60</v>
      </c>
      <c r="J16" s="13" t="s">
        <v>61</v>
      </c>
      <c r="K16" s="13" t="s">
        <v>25</v>
      </c>
      <c r="L16" s="13" t="s">
        <v>62</v>
      </c>
      <c r="M16" s="13" t="s">
        <v>63</v>
      </c>
      <c r="N16" s="13" t="s">
        <v>64</v>
      </c>
      <c r="O16" s="16">
        <v>0.7</v>
      </c>
      <c r="P16" s="16">
        <v>0.5</v>
      </c>
      <c r="Q16" s="16">
        <v>0.6</v>
      </c>
      <c r="R16" s="16">
        <v>0.65</v>
      </c>
      <c r="S16" s="16">
        <v>0.7</v>
      </c>
      <c r="T16" s="14">
        <v>0</v>
      </c>
      <c r="U16" s="14"/>
    </row>
    <row r="17" spans="1:21" x14ac:dyDescent="0.25">
      <c r="A17" s="7" t="s">
        <v>847</v>
      </c>
      <c r="B17" s="7" t="str">
        <f t="shared" si="0"/>
        <v>capacitación realizadas a los docentes y directivos docentes</v>
      </c>
      <c r="C17" s="9" t="s">
        <v>18</v>
      </c>
      <c r="D17" s="9" t="s">
        <v>582</v>
      </c>
      <c r="E17" s="7" t="s">
        <v>19</v>
      </c>
      <c r="F17" s="7" t="s">
        <v>20</v>
      </c>
      <c r="G17" s="7" t="s">
        <v>845</v>
      </c>
      <c r="H17" s="7" t="s">
        <v>599</v>
      </c>
      <c r="I17" s="7" t="s">
        <v>23</v>
      </c>
      <c r="J17" s="7" t="s">
        <v>28</v>
      </c>
      <c r="K17" s="7" t="s">
        <v>25</v>
      </c>
      <c r="L17" s="7" t="s">
        <v>600</v>
      </c>
      <c r="M17" s="7"/>
      <c r="N17" s="7">
        <v>0</v>
      </c>
      <c r="O17" s="7">
        <v>4</v>
      </c>
      <c r="P17" s="7">
        <v>1</v>
      </c>
      <c r="Q17" s="7">
        <v>1</v>
      </c>
      <c r="R17" s="7">
        <v>1</v>
      </c>
      <c r="S17" s="7">
        <v>1</v>
      </c>
      <c r="T17" s="10">
        <v>0</v>
      </c>
    </row>
    <row r="18" spans="1:21" x14ac:dyDescent="0.25">
      <c r="A18" s="7" t="s">
        <v>73</v>
      </c>
      <c r="B18" s="7" t="str">
        <f t="shared" si="0"/>
        <v>Dotaciones entregadas a la red de bibliotecas y ludotecas</v>
      </c>
      <c r="C18" s="9" t="s">
        <v>18</v>
      </c>
      <c r="D18" s="9" t="s">
        <v>582</v>
      </c>
      <c r="E18" s="7" t="s">
        <v>19</v>
      </c>
      <c r="F18" s="7" t="s">
        <v>20</v>
      </c>
      <c r="G18" s="7" t="s">
        <v>72</v>
      </c>
      <c r="H18" s="7" t="s">
        <v>73</v>
      </c>
      <c r="I18" s="7" t="s">
        <v>23</v>
      </c>
      <c r="J18" s="7" t="s">
        <v>28</v>
      </c>
      <c r="K18" s="7" t="s">
        <v>25</v>
      </c>
      <c r="L18" s="7" t="s">
        <v>601</v>
      </c>
      <c r="M18" s="7"/>
      <c r="N18" s="7">
        <v>0</v>
      </c>
      <c r="O18" s="7">
        <v>4</v>
      </c>
      <c r="P18" s="7">
        <v>1</v>
      </c>
      <c r="Q18" s="7">
        <v>1</v>
      </c>
      <c r="R18" s="7">
        <v>1</v>
      </c>
      <c r="S18" s="7">
        <v>1</v>
      </c>
      <c r="T18" s="10">
        <v>0</v>
      </c>
    </row>
    <row r="19" spans="1:21" x14ac:dyDescent="0.25">
      <c r="A19" s="7" t="s">
        <v>75</v>
      </c>
      <c r="B19" s="7" t="str">
        <f t="shared" si="0"/>
        <v>Oferta de servicios brindados en las redes de bibliotecas y ludotecas</v>
      </c>
      <c r="C19" s="9" t="s">
        <v>18</v>
      </c>
      <c r="D19" s="9" t="s">
        <v>582</v>
      </c>
      <c r="E19" s="7" t="s">
        <v>19</v>
      </c>
      <c r="F19" s="7" t="s">
        <v>20</v>
      </c>
      <c r="G19" s="7" t="s">
        <v>72</v>
      </c>
      <c r="H19" s="7" t="s">
        <v>75</v>
      </c>
      <c r="I19" s="7" t="s">
        <v>23</v>
      </c>
      <c r="J19" s="7" t="s">
        <v>24</v>
      </c>
      <c r="K19" s="7" t="s">
        <v>25</v>
      </c>
      <c r="L19" s="7" t="s">
        <v>602</v>
      </c>
      <c r="M19" s="7"/>
      <c r="N19" s="7">
        <v>0</v>
      </c>
      <c r="O19" s="7">
        <v>4</v>
      </c>
      <c r="P19" s="7">
        <v>4</v>
      </c>
      <c r="Q19" s="7">
        <v>4</v>
      </c>
      <c r="R19" s="7">
        <v>4</v>
      </c>
      <c r="S19" s="7">
        <v>4</v>
      </c>
      <c r="T19" s="10">
        <v>0</v>
      </c>
      <c r="U19" s="11" t="s">
        <v>603</v>
      </c>
    </row>
    <row r="20" spans="1:21" x14ac:dyDescent="0.25">
      <c r="A20" s="13" t="s">
        <v>604</v>
      </c>
      <c r="B20" s="7" t="str">
        <f t="shared" si="0"/>
        <v>Mejoramientos realizados a la infraestructura para los ambientes de aprendizaje</v>
      </c>
      <c r="C20" s="9" t="s">
        <v>18</v>
      </c>
      <c r="D20" s="9" t="s">
        <v>582</v>
      </c>
      <c r="E20" s="13" t="s">
        <v>19</v>
      </c>
      <c r="F20" s="13" t="s">
        <v>77</v>
      </c>
      <c r="G20" s="13" t="s">
        <v>78</v>
      </c>
      <c r="H20" s="13" t="s">
        <v>604</v>
      </c>
      <c r="I20" s="13"/>
      <c r="J20" s="13"/>
      <c r="K20" s="13" t="s">
        <v>25</v>
      </c>
      <c r="L20" s="13" t="s">
        <v>605</v>
      </c>
      <c r="M20" s="13"/>
      <c r="N20" s="13">
        <v>0</v>
      </c>
      <c r="O20" s="13">
        <v>7</v>
      </c>
      <c r="P20" s="13">
        <v>3</v>
      </c>
      <c r="Q20" s="13">
        <v>2</v>
      </c>
      <c r="R20" s="13">
        <v>1</v>
      </c>
      <c r="S20" s="13">
        <v>1</v>
      </c>
      <c r="T20" s="12">
        <v>1</v>
      </c>
      <c r="U20" s="14" t="s">
        <v>606</v>
      </c>
    </row>
    <row r="21" spans="1:21" x14ac:dyDescent="0.25">
      <c r="A21" s="7" t="s">
        <v>81</v>
      </c>
      <c r="B21" s="7" t="str">
        <f t="shared" si="0"/>
        <v>Estudiantes que se benefician del transporte escolar</v>
      </c>
      <c r="C21" s="9" t="s">
        <v>18</v>
      </c>
      <c r="D21" s="9" t="s">
        <v>582</v>
      </c>
      <c r="E21" s="7" t="s">
        <v>19</v>
      </c>
      <c r="F21" s="7" t="s">
        <v>77</v>
      </c>
      <c r="G21" s="7" t="s">
        <v>80</v>
      </c>
      <c r="H21" s="7" t="s">
        <v>607</v>
      </c>
      <c r="I21" s="7" t="s">
        <v>61</v>
      </c>
      <c r="J21" s="7" t="s">
        <v>61</v>
      </c>
      <c r="K21" s="7" t="s">
        <v>25</v>
      </c>
      <c r="L21" s="7" t="s">
        <v>82</v>
      </c>
      <c r="M21" s="7"/>
      <c r="N21" s="7">
        <v>712</v>
      </c>
      <c r="O21" s="7">
        <v>1000</v>
      </c>
      <c r="P21" s="7">
        <v>800</v>
      </c>
      <c r="Q21" s="7">
        <v>850</v>
      </c>
      <c r="R21" s="7">
        <v>925</v>
      </c>
      <c r="S21" s="7">
        <v>1000</v>
      </c>
      <c r="T21" s="12">
        <v>50</v>
      </c>
      <c r="U21" s="11" t="s">
        <v>608</v>
      </c>
    </row>
    <row r="22" spans="1:21" x14ac:dyDescent="0.25">
      <c r="A22" s="7" t="s">
        <v>83</v>
      </c>
      <c r="B22" s="7" t="str">
        <f t="shared" si="0"/>
        <v>Kit escolares entregados a los estudiantes de las IEO</v>
      </c>
      <c r="C22" s="9" t="s">
        <v>18</v>
      </c>
      <c r="D22" s="9" t="s">
        <v>582</v>
      </c>
      <c r="E22" s="7" t="s">
        <v>19</v>
      </c>
      <c r="F22" s="7" t="s">
        <v>77</v>
      </c>
      <c r="G22" s="7" t="s">
        <v>80</v>
      </c>
      <c r="H22" s="7" t="s">
        <v>83</v>
      </c>
      <c r="I22" s="7" t="s">
        <v>23</v>
      </c>
      <c r="J22" s="7" t="s">
        <v>28</v>
      </c>
      <c r="K22" s="7" t="s">
        <v>25</v>
      </c>
      <c r="L22" s="7" t="s">
        <v>84</v>
      </c>
      <c r="M22" s="7"/>
      <c r="N22" s="7">
        <v>6670</v>
      </c>
      <c r="O22" s="7">
        <v>25200</v>
      </c>
      <c r="P22" s="7">
        <v>6300</v>
      </c>
      <c r="Q22" s="7">
        <v>6300</v>
      </c>
      <c r="R22" s="7">
        <v>6300</v>
      </c>
      <c r="S22" s="7">
        <v>6300</v>
      </c>
      <c r="T22" s="12">
        <v>0</v>
      </c>
      <c r="U22" s="11" t="s">
        <v>609</v>
      </c>
    </row>
    <row r="23" spans="1:21" x14ac:dyDescent="0.25">
      <c r="A23" s="7" t="s">
        <v>85</v>
      </c>
      <c r="B23" s="7" t="str">
        <f t="shared" si="0"/>
        <v>Uniformes entregados a los estudiantes de las IEO</v>
      </c>
      <c r="C23" s="9" t="s">
        <v>18</v>
      </c>
      <c r="D23" s="9" t="s">
        <v>582</v>
      </c>
      <c r="E23" s="7" t="s">
        <v>19</v>
      </c>
      <c r="F23" s="7" t="s">
        <v>77</v>
      </c>
      <c r="G23" s="7" t="s">
        <v>80</v>
      </c>
      <c r="H23" s="7" t="s">
        <v>85</v>
      </c>
      <c r="I23" s="7"/>
      <c r="J23" s="7" t="s">
        <v>28</v>
      </c>
      <c r="K23" s="7" t="s">
        <v>25</v>
      </c>
      <c r="L23" s="7" t="s">
        <v>86</v>
      </c>
      <c r="M23" s="7"/>
      <c r="N23" s="7">
        <v>10000</v>
      </c>
      <c r="O23" s="7">
        <v>36000</v>
      </c>
      <c r="P23" s="7">
        <v>9000</v>
      </c>
      <c r="Q23" s="7">
        <v>9000</v>
      </c>
      <c r="R23" s="7">
        <v>9000</v>
      </c>
      <c r="S23" s="7">
        <v>9000</v>
      </c>
      <c r="T23" s="12">
        <v>0</v>
      </c>
    </row>
    <row r="24" spans="1:21" x14ac:dyDescent="0.25">
      <c r="A24" s="13" t="s">
        <v>87</v>
      </c>
      <c r="B24" s="7" t="str">
        <f t="shared" si="0"/>
        <v>Estudiantes beneficiados del programa Escuela en Casa</v>
      </c>
      <c r="C24" s="15" t="s">
        <v>18</v>
      </c>
      <c r="D24" s="15" t="s">
        <v>582</v>
      </c>
      <c r="E24" s="13" t="s">
        <v>19</v>
      </c>
      <c r="F24" s="13" t="s">
        <v>77</v>
      </c>
      <c r="G24" s="13" t="s">
        <v>80</v>
      </c>
      <c r="H24" s="13" t="s">
        <v>87</v>
      </c>
      <c r="I24" s="13" t="s">
        <v>60</v>
      </c>
      <c r="J24" s="13" t="s">
        <v>24</v>
      </c>
      <c r="K24" s="13" t="s">
        <v>25</v>
      </c>
      <c r="L24" s="13" t="s">
        <v>88</v>
      </c>
      <c r="M24" s="13"/>
      <c r="N24" s="13" t="s">
        <v>89</v>
      </c>
      <c r="O24" s="16">
        <v>0.8</v>
      </c>
      <c r="P24" s="16">
        <v>0.8</v>
      </c>
      <c r="Q24" s="16">
        <v>0.8</v>
      </c>
      <c r="R24" s="16">
        <v>0.8</v>
      </c>
      <c r="S24" s="16">
        <v>0.8</v>
      </c>
      <c r="T24" s="14">
        <v>0</v>
      </c>
      <c r="U24" s="14" t="s">
        <v>610</v>
      </c>
    </row>
    <row r="25" spans="1:21" x14ac:dyDescent="0.25">
      <c r="A25" s="7" t="s">
        <v>91</v>
      </c>
      <c r="B25" s="7" t="str">
        <f t="shared" si="0"/>
        <v>Estrategias implementadas de retención escolar</v>
      </c>
      <c r="C25" s="9" t="s">
        <v>18</v>
      </c>
      <c r="D25" s="9" t="s">
        <v>582</v>
      </c>
      <c r="E25" s="7" t="s">
        <v>19</v>
      </c>
      <c r="F25" s="7" t="s">
        <v>77</v>
      </c>
      <c r="G25" s="7" t="s">
        <v>90</v>
      </c>
      <c r="H25" s="7" t="s">
        <v>91</v>
      </c>
      <c r="I25" s="7" t="s">
        <v>23</v>
      </c>
      <c r="J25" s="7" t="s">
        <v>24</v>
      </c>
      <c r="K25" s="7" t="s">
        <v>25</v>
      </c>
      <c r="L25" s="7" t="s">
        <v>611</v>
      </c>
      <c r="M25" s="7"/>
      <c r="N25" s="7">
        <v>0</v>
      </c>
      <c r="O25" s="7">
        <v>6</v>
      </c>
      <c r="P25" s="7">
        <v>6</v>
      </c>
      <c r="Q25" s="7">
        <v>6</v>
      </c>
      <c r="R25" s="7">
        <v>6</v>
      </c>
      <c r="S25" s="7">
        <v>6</v>
      </c>
      <c r="T25" s="12">
        <v>0</v>
      </c>
    </row>
    <row r="26" spans="1:21" x14ac:dyDescent="0.25">
      <c r="A26" s="7" t="s">
        <v>612</v>
      </c>
      <c r="B26" s="7" t="str">
        <f t="shared" si="0"/>
        <v>técnicas y tecnologias ofrecidas en educación superior</v>
      </c>
      <c r="C26" s="9" t="s">
        <v>18</v>
      </c>
      <c r="D26" s="9" t="s">
        <v>582</v>
      </c>
      <c r="E26" s="7" t="s">
        <v>19</v>
      </c>
      <c r="F26" s="7" t="s">
        <v>77</v>
      </c>
      <c r="G26" s="7" t="s">
        <v>93</v>
      </c>
      <c r="H26" s="7" t="s">
        <v>612</v>
      </c>
      <c r="I26" s="7" t="s">
        <v>23</v>
      </c>
      <c r="J26" s="7" t="s">
        <v>24</v>
      </c>
      <c r="K26" s="7" t="s">
        <v>25</v>
      </c>
      <c r="L26" s="7" t="s">
        <v>613</v>
      </c>
      <c r="M26" s="7"/>
      <c r="N26" s="7">
        <v>0</v>
      </c>
      <c r="O26" s="7">
        <v>10</v>
      </c>
      <c r="P26" s="7">
        <v>10</v>
      </c>
      <c r="Q26" s="7">
        <v>10</v>
      </c>
      <c r="R26" s="7">
        <v>10</v>
      </c>
      <c r="S26" s="7">
        <v>10</v>
      </c>
      <c r="T26" s="12">
        <v>0</v>
      </c>
    </row>
    <row r="27" spans="1:21" x14ac:dyDescent="0.25">
      <c r="A27" s="7" t="s">
        <v>872</v>
      </c>
      <c r="B27" s="7" t="str">
        <f t="shared" si="0"/>
        <v>Personas beneficiadas en el fondo de educación superior para los Siderenses (FES)</v>
      </c>
      <c r="C27" s="9" t="s">
        <v>18</v>
      </c>
      <c r="D27" s="9" t="s">
        <v>582</v>
      </c>
      <c r="E27" s="7" t="s">
        <v>19</v>
      </c>
      <c r="F27" s="7" t="s">
        <v>77</v>
      </c>
      <c r="G27" s="7" t="s">
        <v>93</v>
      </c>
      <c r="H27" s="7" t="s">
        <v>614</v>
      </c>
      <c r="I27" s="7" t="s">
        <v>23</v>
      </c>
      <c r="J27" s="7" t="s">
        <v>95</v>
      </c>
      <c r="K27" s="7" t="s">
        <v>25</v>
      </c>
      <c r="L27" s="7" t="s">
        <v>615</v>
      </c>
      <c r="M27" s="7"/>
      <c r="N27" s="7">
        <v>127</v>
      </c>
      <c r="O27" s="7">
        <v>227</v>
      </c>
      <c r="P27" s="7">
        <v>152</v>
      </c>
      <c r="Q27" s="7">
        <v>177</v>
      </c>
      <c r="R27" s="7">
        <v>202</v>
      </c>
      <c r="S27" s="7">
        <v>227</v>
      </c>
      <c r="T27" s="12">
        <v>0</v>
      </c>
    </row>
    <row r="28" spans="1:21" x14ac:dyDescent="0.25">
      <c r="A28" s="7" t="s">
        <v>98</v>
      </c>
      <c r="B28" s="7" t="str">
        <f t="shared" si="0"/>
        <v>Estrategias pedagógicas implementadas</v>
      </c>
      <c r="C28" s="9" t="s">
        <v>18</v>
      </c>
      <c r="D28" s="9" t="s">
        <v>582</v>
      </c>
      <c r="E28" s="7" t="s">
        <v>19</v>
      </c>
      <c r="F28" s="7" t="s">
        <v>77</v>
      </c>
      <c r="G28" s="7" t="s">
        <v>97</v>
      </c>
      <c r="H28" s="7" t="s">
        <v>98</v>
      </c>
      <c r="I28" s="7" t="s">
        <v>23</v>
      </c>
      <c r="J28" s="7" t="s">
        <v>24</v>
      </c>
      <c r="K28" s="7" t="s">
        <v>25</v>
      </c>
      <c r="L28" s="7" t="s">
        <v>616</v>
      </c>
      <c r="M28" s="7"/>
      <c r="N28" s="7">
        <v>0</v>
      </c>
      <c r="O28" s="7">
        <v>6</v>
      </c>
      <c r="P28" s="7">
        <v>6</v>
      </c>
      <c r="Q28" s="7">
        <v>6</v>
      </c>
      <c r="R28" s="7">
        <v>6</v>
      </c>
      <c r="S28" s="7">
        <v>6</v>
      </c>
      <c r="T28" s="12">
        <v>0</v>
      </c>
    </row>
    <row r="29" spans="1:21" x14ac:dyDescent="0.25">
      <c r="A29" s="13" t="s">
        <v>101</v>
      </c>
      <c r="B29" s="7" t="str">
        <f t="shared" si="0"/>
        <v>Pacto Público privado para la educación superior terciaria implementado</v>
      </c>
      <c r="C29" s="9" t="s">
        <v>18</v>
      </c>
      <c r="D29" s="9" t="s">
        <v>582</v>
      </c>
      <c r="E29" s="13" t="s">
        <v>19</v>
      </c>
      <c r="F29" s="13" t="s">
        <v>77</v>
      </c>
      <c r="G29" s="13" t="s">
        <v>100</v>
      </c>
      <c r="H29" s="13" t="s">
        <v>101</v>
      </c>
      <c r="I29" s="7" t="s">
        <v>23</v>
      </c>
      <c r="J29" s="7" t="s">
        <v>24</v>
      </c>
      <c r="K29" s="13" t="s">
        <v>25</v>
      </c>
      <c r="L29" s="13" t="s">
        <v>101</v>
      </c>
      <c r="M29" s="13"/>
      <c r="N29" s="13">
        <v>0</v>
      </c>
      <c r="O29" s="13">
        <v>1</v>
      </c>
      <c r="P29" s="13">
        <v>1</v>
      </c>
      <c r="Q29" s="13">
        <v>1</v>
      </c>
      <c r="R29" s="13">
        <v>1</v>
      </c>
      <c r="S29" s="13">
        <v>1</v>
      </c>
      <c r="T29" s="12">
        <v>0</v>
      </c>
      <c r="U29" s="14"/>
    </row>
    <row r="30" spans="1:21" x14ac:dyDescent="0.25">
      <c r="A30" s="7" t="s">
        <v>243</v>
      </c>
      <c r="B30" s="7" t="str">
        <f t="shared" si="0"/>
        <v>Proyecto de manejo del patrimonio cultural</v>
      </c>
      <c r="C30" s="9" t="s">
        <v>18</v>
      </c>
      <c r="D30" s="9" t="s">
        <v>582</v>
      </c>
      <c r="E30" s="7" t="s">
        <v>19</v>
      </c>
      <c r="F30" s="7" t="s">
        <v>241</v>
      </c>
      <c r="G30" s="7" t="s">
        <v>242</v>
      </c>
      <c r="H30" s="7" t="s">
        <v>243</v>
      </c>
      <c r="I30" s="7" t="s">
        <v>23</v>
      </c>
      <c r="J30" s="7" t="s">
        <v>24</v>
      </c>
      <c r="K30" s="7" t="s">
        <v>25</v>
      </c>
      <c r="L30" s="7" t="s">
        <v>243</v>
      </c>
      <c r="M30" s="7"/>
      <c r="N30" s="7">
        <v>0</v>
      </c>
      <c r="O30" s="7">
        <v>1</v>
      </c>
      <c r="P30" s="7">
        <v>1</v>
      </c>
      <c r="Q30" s="7">
        <v>1</v>
      </c>
      <c r="R30" s="7">
        <v>1</v>
      </c>
      <c r="S30" s="7">
        <v>1</v>
      </c>
      <c r="T30" s="10">
        <v>0</v>
      </c>
    </row>
    <row r="31" spans="1:21" x14ac:dyDescent="0.25">
      <c r="A31" s="7" t="s">
        <v>244</v>
      </c>
      <c r="B31" s="7" t="str">
        <f t="shared" si="0"/>
        <v>Mejoramiento de la infraestructura para proteger y promover la diversidad y el patrimonio cultural</v>
      </c>
      <c r="C31" s="9" t="s">
        <v>18</v>
      </c>
      <c r="D31" s="9" t="s">
        <v>582</v>
      </c>
      <c r="E31" s="7" t="s">
        <v>19</v>
      </c>
      <c r="F31" s="7" t="s">
        <v>241</v>
      </c>
      <c r="G31" s="7" t="s">
        <v>242</v>
      </c>
      <c r="H31" s="7" t="s">
        <v>244</v>
      </c>
      <c r="I31" s="7" t="s">
        <v>140</v>
      </c>
      <c r="J31" s="7" t="s">
        <v>28</v>
      </c>
      <c r="K31" s="7" t="s">
        <v>25</v>
      </c>
      <c r="L31" s="7" t="s">
        <v>617</v>
      </c>
      <c r="M31" s="7"/>
      <c r="N31" s="7">
        <v>0</v>
      </c>
      <c r="O31" s="7">
        <v>1</v>
      </c>
      <c r="P31" s="7">
        <v>0</v>
      </c>
      <c r="Q31" s="7">
        <v>0</v>
      </c>
      <c r="R31" s="7">
        <v>1</v>
      </c>
      <c r="S31" s="7">
        <v>0</v>
      </c>
      <c r="T31" s="10">
        <v>0</v>
      </c>
    </row>
    <row r="32" spans="1:21" x14ac:dyDescent="0.25">
      <c r="A32" s="7" t="s">
        <v>247</v>
      </c>
      <c r="B32" s="7" t="str">
        <f t="shared" si="0"/>
        <v>Formación para el arte</v>
      </c>
      <c r="C32" s="9" t="s">
        <v>18</v>
      </c>
      <c r="D32" s="9" t="s">
        <v>582</v>
      </c>
      <c r="E32" s="7" t="s">
        <v>19</v>
      </c>
      <c r="F32" s="7" t="s">
        <v>241</v>
      </c>
      <c r="G32" s="7" t="s">
        <v>246</v>
      </c>
      <c r="H32" s="7" t="s">
        <v>247</v>
      </c>
      <c r="I32" s="7" t="s">
        <v>23</v>
      </c>
      <c r="J32" s="7" t="s">
        <v>24</v>
      </c>
      <c r="K32" s="7" t="s">
        <v>25</v>
      </c>
      <c r="L32" s="7" t="s">
        <v>618</v>
      </c>
      <c r="M32" s="7"/>
      <c r="N32" s="7">
        <v>0</v>
      </c>
      <c r="O32" s="7">
        <v>10</v>
      </c>
      <c r="P32" s="7">
        <v>10</v>
      </c>
      <c r="Q32" s="7">
        <v>10</v>
      </c>
      <c r="R32" s="7">
        <v>10</v>
      </c>
      <c r="S32" s="7">
        <v>10</v>
      </c>
      <c r="T32" s="10">
        <v>4</v>
      </c>
    </row>
    <row r="33" spans="1:21" x14ac:dyDescent="0.25">
      <c r="A33" s="7" t="s">
        <v>619</v>
      </c>
      <c r="B33" s="7" t="str">
        <f t="shared" si="0"/>
        <v>Proyección artística</v>
      </c>
      <c r="C33" s="9" t="s">
        <v>18</v>
      </c>
      <c r="D33" s="9" t="s">
        <v>582</v>
      </c>
      <c r="E33" s="7" t="s">
        <v>19</v>
      </c>
      <c r="F33" s="7" t="s">
        <v>241</v>
      </c>
      <c r="G33" s="7" t="s">
        <v>246</v>
      </c>
      <c r="H33" s="7" t="s">
        <v>619</v>
      </c>
      <c r="I33" s="7" t="s">
        <v>23</v>
      </c>
      <c r="J33" s="7" t="s">
        <v>24</v>
      </c>
      <c r="K33" s="7" t="s">
        <v>25</v>
      </c>
      <c r="L33" s="7" t="s">
        <v>620</v>
      </c>
      <c r="M33" s="7"/>
      <c r="N33" s="7">
        <v>0</v>
      </c>
      <c r="O33" s="7">
        <v>14</v>
      </c>
      <c r="P33" s="7">
        <v>14</v>
      </c>
      <c r="Q33" s="7">
        <v>14</v>
      </c>
      <c r="R33" s="7">
        <v>14</v>
      </c>
      <c r="S33" s="7">
        <v>14</v>
      </c>
      <c r="T33" s="12">
        <v>0</v>
      </c>
    </row>
    <row r="34" spans="1:21" x14ac:dyDescent="0.25">
      <c r="A34" s="7" t="s">
        <v>621</v>
      </c>
      <c r="B34" s="7" t="str">
        <f t="shared" si="0"/>
        <v>Estímulos otorgados a la creación artística y cultural</v>
      </c>
      <c r="C34" s="9" t="s">
        <v>18</v>
      </c>
      <c r="D34" s="9" t="s">
        <v>582</v>
      </c>
      <c r="E34" s="7" t="s">
        <v>19</v>
      </c>
      <c r="F34" s="7" t="s">
        <v>241</v>
      </c>
      <c r="G34" s="7" t="s">
        <v>250</v>
      </c>
      <c r="H34" s="7" t="s">
        <v>621</v>
      </c>
      <c r="I34" s="7" t="s">
        <v>23</v>
      </c>
      <c r="J34" s="7" t="s">
        <v>28</v>
      </c>
      <c r="K34" s="7" t="s">
        <v>25</v>
      </c>
      <c r="L34" s="7" t="s">
        <v>622</v>
      </c>
      <c r="M34" s="7"/>
      <c r="N34" s="7">
        <v>0</v>
      </c>
      <c r="O34" s="7">
        <v>3</v>
      </c>
      <c r="P34" s="7">
        <v>0</v>
      </c>
      <c r="Q34" s="7">
        <v>1</v>
      </c>
      <c r="R34" s="7">
        <v>1</v>
      </c>
      <c r="S34" s="7">
        <v>1</v>
      </c>
      <c r="T34" s="12">
        <v>0</v>
      </c>
    </row>
    <row r="35" spans="1:21" x14ac:dyDescent="0.25">
      <c r="A35" s="7" t="s">
        <v>623</v>
      </c>
      <c r="B35" s="7" t="str">
        <f t="shared" si="0"/>
        <v>Emprendimiento y producción artística y cultural</v>
      </c>
      <c r="C35" s="9" t="s">
        <v>18</v>
      </c>
      <c r="D35" s="9" t="s">
        <v>582</v>
      </c>
      <c r="E35" s="7" t="s">
        <v>19</v>
      </c>
      <c r="F35" s="7" t="s">
        <v>241</v>
      </c>
      <c r="G35" s="7" t="s">
        <v>250</v>
      </c>
      <c r="H35" s="7" t="s">
        <v>623</v>
      </c>
      <c r="I35" s="7" t="s">
        <v>23</v>
      </c>
      <c r="J35" s="7" t="s">
        <v>28</v>
      </c>
      <c r="K35" s="7" t="s">
        <v>25</v>
      </c>
      <c r="L35" s="7" t="s">
        <v>624</v>
      </c>
      <c r="M35" s="7"/>
      <c r="N35" s="7">
        <v>0</v>
      </c>
      <c r="O35" s="7">
        <v>3</v>
      </c>
      <c r="P35" s="7">
        <v>0</v>
      </c>
      <c r="Q35" s="7">
        <v>1</v>
      </c>
      <c r="R35" s="7">
        <v>1</v>
      </c>
      <c r="S35" s="7">
        <v>1</v>
      </c>
      <c r="T35" s="12">
        <v>0</v>
      </c>
    </row>
    <row r="36" spans="1:21" x14ac:dyDescent="0.25">
      <c r="A36" s="7" t="s">
        <v>254</v>
      </c>
      <c r="B36" s="7" t="str">
        <f t="shared" si="0"/>
        <v>Procesos de participación ciudadana</v>
      </c>
      <c r="C36" s="9" t="s">
        <v>18</v>
      </c>
      <c r="D36" s="9" t="s">
        <v>582</v>
      </c>
      <c r="E36" s="7" t="s">
        <v>19</v>
      </c>
      <c r="F36" s="7" t="s">
        <v>241</v>
      </c>
      <c r="G36" s="7" t="s">
        <v>253</v>
      </c>
      <c r="H36" s="7" t="s">
        <v>254</v>
      </c>
      <c r="I36" s="7" t="s">
        <v>23</v>
      </c>
      <c r="J36" s="7" t="s">
        <v>24</v>
      </c>
      <c r="K36" s="7" t="s">
        <v>25</v>
      </c>
      <c r="L36" s="7" t="s">
        <v>625</v>
      </c>
      <c r="M36" s="7"/>
      <c r="N36" s="7">
        <v>0</v>
      </c>
      <c r="O36" s="7">
        <v>3</v>
      </c>
      <c r="P36" s="7">
        <v>3</v>
      </c>
      <c r="Q36" s="7">
        <v>3</v>
      </c>
      <c r="R36" s="7">
        <v>3</v>
      </c>
      <c r="S36" s="7">
        <v>3</v>
      </c>
      <c r="T36" s="12">
        <v>0</v>
      </c>
    </row>
    <row r="37" spans="1:21" x14ac:dyDescent="0.25">
      <c r="A37" s="18" t="s">
        <v>257</v>
      </c>
      <c r="B37" s="7" t="str">
        <f t="shared" si="0"/>
        <v>Actividades y eventos culturales realizados</v>
      </c>
      <c r="C37" s="17" t="s">
        <v>18</v>
      </c>
      <c r="D37" s="17" t="s">
        <v>582</v>
      </c>
      <c r="E37" s="18" t="s">
        <v>19</v>
      </c>
      <c r="F37" s="18" t="s">
        <v>241</v>
      </c>
      <c r="G37" s="18" t="s">
        <v>256</v>
      </c>
      <c r="H37" s="18" t="s">
        <v>257</v>
      </c>
      <c r="I37" s="18" t="s">
        <v>23</v>
      </c>
      <c r="J37" s="18" t="s">
        <v>28</v>
      </c>
      <c r="K37" s="18" t="s">
        <v>25</v>
      </c>
      <c r="L37" s="18" t="s">
        <v>626</v>
      </c>
      <c r="M37" s="18"/>
      <c r="N37" s="18">
        <v>0</v>
      </c>
      <c r="O37" s="18">
        <v>120</v>
      </c>
      <c r="P37" s="18">
        <v>30</v>
      </c>
      <c r="Q37" s="18">
        <v>30</v>
      </c>
      <c r="R37" s="18">
        <v>30</v>
      </c>
      <c r="S37" s="18">
        <v>30</v>
      </c>
      <c r="T37" s="8">
        <v>21</v>
      </c>
      <c r="U37" s="19"/>
    </row>
    <row r="38" spans="1:21" x14ac:dyDescent="0.25">
      <c r="A38" s="13" t="s">
        <v>627</v>
      </c>
      <c r="B38" s="7" t="str">
        <f t="shared" si="0"/>
        <v>Dotaciones entregadas para la formación y proyección artística y cultural</v>
      </c>
      <c r="C38" s="9" t="s">
        <v>18</v>
      </c>
      <c r="D38" s="9" t="s">
        <v>582</v>
      </c>
      <c r="E38" s="13" t="s">
        <v>19</v>
      </c>
      <c r="F38" s="13" t="s">
        <v>241</v>
      </c>
      <c r="G38" s="13" t="s">
        <v>265</v>
      </c>
      <c r="H38" s="13" t="s">
        <v>627</v>
      </c>
      <c r="I38" s="13" t="s">
        <v>23</v>
      </c>
      <c r="J38" s="13" t="s">
        <v>28</v>
      </c>
      <c r="K38" s="7" t="s">
        <v>25</v>
      </c>
      <c r="L38" s="13" t="s">
        <v>628</v>
      </c>
      <c r="M38" s="13"/>
      <c r="N38" s="13">
        <v>0</v>
      </c>
      <c r="O38" s="13">
        <v>3</v>
      </c>
      <c r="P38" s="13">
        <v>1</v>
      </c>
      <c r="Q38" s="13">
        <v>1</v>
      </c>
      <c r="R38" s="13">
        <v>1</v>
      </c>
      <c r="S38" s="13">
        <v>0</v>
      </c>
      <c r="T38" s="10">
        <v>0</v>
      </c>
      <c r="U38" s="14"/>
    </row>
    <row r="39" spans="1:21" x14ac:dyDescent="0.25">
      <c r="A39" s="13" t="s">
        <v>475</v>
      </c>
      <c r="B39" s="7" t="str">
        <f t="shared" si="0"/>
        <v>Número de proyectos implementados para la generación de ambientes que propicien la seguridad ciudadana y orden público</v>
      </c>
      <c r="C39" s="15" t="s">
        <v>473</v>
      </c>
      <c r="D39" s="15" t="s">
        <v>629</v>
      </c>
      <c r="E39" s="13" t="s">
        <v>432</v>
      </c>
      <c r="F39" s="13" t="s">
        <v>470</v>
      </c>
      <c r="G39" s="13" t="s">
        <v>474</v>
      </c>
      <c r="H39" s="13" t="s">
        <v>475</v>
      </c>
      <c r="I39" s="13" t="s">
        <v>23</v>
      </c>
      <c r="J39" s="13" t="s">
        <v>28</v>
      </c>
      <c r="K39" s="13" t="s">
        <v>25</v>
      </c>
      <c r="L39" s="13" t="s">
        <v>475</v>
      </c>
      <c r="M39" s="13"/>
      <c r="N39" s="13">
        <v>0</v>
      </c>
      <c r="O39" s="13">
        <v>20</v>
      </c>
      <c r="P39" s="13">
        <v>5</v>
      </c>
      <c r="Q39" s="13">
        <v>5</v>
      </c>
      <c r="R39" s="13">
        <v>5</v>
      </c>
      <c r="S39" s="13">
        <v>5</v>
      </c>
      <c r="T39" s="10">
        <v>2</v>
      </c>
      <c r="U39" s="14" t="s">
        <v>630</v>
      </c>
    </row>
    <row r="40" spans="1:21" x14ac:dyDescent="0.25">
      <c r="A40" s="13" t="s">
        <v>631</v>
      </c>
      <c r="B40" s="7" t="str">
        <f t="shared" si="0"/>
        <v>Medios o canales de comunicación (Pagina, líneas móvil y fija, sistemas cerrado de vigilancia, alarmas comunitarias) de la ciudadanía con la policía para la eficacia del servicio</v>
      </c>
      <c r="C40" s="15" t="s">
        <v>473</v>
      </c>
      <c r="D40" s="15" t="s">
        <v>629</v>
      </c>
      <c r="E40" s="13" t="s">
        <v>432</v>
      </c>
      <c r="F40" s="13" t="s">
        <v>503</v>
      </c>
      <c r="G40" s="13" t="s">
        <v>504</v>
      </c>
      <c r="H40" s="13" t="s">
        <v>631</v>
      </c>
      <c r="I40" s="13" t="s">
        <v>23</v>
      </c>
      <c r="J40" s="13" t="s">
        <v>95</v>
      </c>
      <c r="K40" s="13" t="s">
        <v>25</v>
      </c>
      <c r="L40" s="13" t="s">
        <v>506</v>
      </c>
      <c r="M40" s="13"/>
      <c r="N40" s="13">
        <v>6</v>
      </c>
      <c r="O40" s="13">
        <v>7</v>
      </c>
      <c r="P40" s="13">
        <v>7</v>
      </c>
      <c r="Q40" s="13">
        <v>7</v>
      </c>
      <c r="R40" s="13">
        <v>7</v>
      </c>
      <c r="S40" s="13">
        <v>7</v>
      </c>
      <c r="T40" s="14">
        <v>7</v>
      </c>
      <c r="U40" s="14" t="s">
        <v>632</v>
      </c>
    </row>
    <row r="41" spans="1:21" x14ac:dyDescent="0.25">
      <c r="A41" s="13" t="s">
        <v>633</v>
      </c>
      <c r="B41" s="7" t="str">
        <f t="shared" si="0"/>
        <v>Percepción ciudadana sobre la seguridad del municipio</v>
      </c>
      <c r="C41" s="15" t="s">
        <v>473</v>
      </c>
      <c r="D41" s="15" t="s">
        <v>629</v>
      </c>
      <c r="E41" s="13" t="s">
        <v>432</v>
      </c>
      <c r="F41" s="13" t="s">
        <v>503</v>
      </c>
      <c r="G41" s="13" t="s">
        <v>504</v>
      </c>
      <c r="H41" s="13" t="s">
        <v>633</v>
      </c>
      <c r="I41" s="13" t="s">
        <v>60</v>
      </c>
      <c r="J41" s="13" t="s">
        <v>24</v>
      </c>
      <c r="K41" s="13" t="s">
        <v>25</v>
      </c>
      <c r="L41" s="13" t="s">
        <v>507</v>
      </c>
      <c r="M41" s="13" t="s">
        <v>508</v>
      </c>
      <c r="N41" s="13">
        <v>0</v>
      </c>
      <c r="O41" s="20">
        <v>0.65</v>
      </c>
      <c r="P41" s="20">
        <v>0.65</v>
      </c>
      <c r="Q41" s="20">
        <v>0.65</v>
      </c>
      <c r="R41" s="20">
        <v>0.65</v>
      </c>
      <c r="S41" s="20">
        <v>0.65</v>
      </c>
      <c r="T41" s="21">
        <v>0.59</v>
      </c>
      <c r="U41" s="14" t="s">
        <v>634</v>
      </c>
    </row>
    <row r="42" spans="1:21" x14ac:dyDescent="0.25">
      <c r="A42" s="13" t="s">
        <v>635</v>
      </c>
      <c r="B42" s="7" t="str">
        <f t="shared" si="0"/>
        <v>Estrategias de defensas de espacio publico implementadas (cámaras funcionando, cuadrantes de policía, comités de seguridad ciudadana, planes de vigilancia de la policía, foros de seguridad, reuniones con los comerciantes e industriales, reuniones con las juntas de acción comunal)</v>
      </c>
      <c r="C42" s="15" t="s">
        <v>473</v>
      </c>
      <c r="D42" s="15" t="s">
        <v>629</v>
      </c>
      <c r="E42" s="13" t="s">
        <v>432</v>
      </c>
      <c r="F42" s="13" t="s">
        <v>503</v>
      </c>
      <c r="G42" s="13" t="s">
        <v>509</v>
      </c>
      <c r="H42" s="13" t="s">
        <v>635</v>
      </c>
      <c r="I42" s="13" t="s">
        <v>23</v>
      </c>
      <c r="J42" s="13" t="s">
        <v>95</v>
      </c>
      <c r="K42" s="13" t="s">
        <v>25</v>
      </c>
      <c r="L42" s="13" t="s">
        <v>511</v>
      </c>
      <c r="M42" s="13"/>
      <c r="N42" s="13">
        <v>6</v>
      </c>
      <c r="O42" s="13">
        <v>7</v>
      </c>
      <c r="P42" s="13">
        <v>7</v>
      </c>
      <c r="Q42" s="13">
        <v>7</v>
      </c>
      <c r="R42" s="13">
        <v>7</v>
      </c>
      <c r="S42" s="13">
        <v>7</v>
      </c>
      <c r="T42" s="14">
        <v>10</v>
      </c>
      <c r="U42" s="14" t="s">
        <v>636</v>
      </c>
    </row>
    <row r="43" spans="1:21" x14ac:dyDescent="0.25">
      <c r="A43" s="13" t="s">
        <v>637</v>
      </c>
      <c r="B43" s="7" t="str">
        <f t="shared" si="0"/>
        <v>Dotaciones entregadas a la policía</v>
      </c>
      <c r="C43" s="15" t="s">
        <v>473</v>
      </c>
      <c r="D43" s="15" t="s">
        <v>629</v>
      </c>
      <c r="E43" s="13" t="s">
        <v>432</v>
      </c>
      <c r="F43" s="13" t="s">
        <v>503</v>
      </c>
      <c r="G43" s="13" t="s">
        <v>512</v>
      </c>
      <c r="H43" s="13" t="s">
        <v>637</v>
      </c>
      <c r="I43" s="13" t="s">
        <v>23</v>
      </c>
      <c r="J43" s="13" t="s">
        <v>28</v>
      </c>
      <c r="K43" s="13" t="s">
        <v>25</v>
      </c>
      <c r="L43" s="13" t="s">
        <v>513</v>
      </c>
      <c r="M43" s="13"/>
      <c r="N43" s="13">
        <v>4</v>
      </c>
      <c r="O43" s="13">
        <v>4</v>
      </c>
      <c r="P43" s="13">
        <v>1</v>
      </c>
      <c r="Q43" s="13">
        <v>1</v>
      </c>
      <c r="R43" s="13">
        <v>1</v>
      </c>
      <c r="S43" s="13">
        <v>1</v>
      </c>
      <c r="T43" s="14">
        <v>1</v>
      </c>
      <c r="U43" s="14" t="s">
        <v>638</v>
      </c>
    </row>
    <row r="44" spans="1:21" x14ac:dyDescent="0.25">
      <c r="A44" s="13" t="s">
        <v>515</v>
      </c>
      <c r="B44" s="7" t="str">
        <f t="shared" si="0"/>
        <v>Capacitaciones y eventos para promover la convivencia y cultura ciudadana</v>
      </c>
      <c r="C44" s="15" t="s">
        <v>473</v>
      </c>
      <c r="D44" s="15" t="s">
        <v>629</v>
      </c>
      <c r="E44" s="13" t="s">
        <v>432</v>
      </c>
      <c r="F44" s="13" t="s">
        <v>503</v>
      </c>
      <c r="G44" s="13" t="s">
        <v>514</v>
      </c>
      <c r="H44" s="13" t="s">
        <v>515</v>
      </c>
      <c r="I44" s="13" t="s">
        <v>23</v>
      </c>
      <c r="J44" s="13" t="s">
        <v>28</v>
      </c>
      <c r="K44" s="13" t="s">
        <v>25</v>
      </c>
      <c r="L44" s="13" t="s">
        <v>516</v>
      </c>
      <c r="M44" s="13"/>
      <c r="N44" s="13">
        <v>0</v>
      </c>
      <c r="O44" s="13">
        <v>20</v>
      </c>
      <c r="P44" s="13">
        <v>5</v>
      </c>
      <c r="Q44" s="13">
        <v>5</v>
      </c>
      <c r="R44" s="13">
        <v>5</v>
      </c>
      <c r="S44" s="13">
        <v>5</v>
      </c>
      <c r="T44" s="14">
        <v>10</v>
      </c>
      <c r="U44" s="14" t="s">
        <v>639</v>
      </c>
    </row>
    <row r="45" spans="1:21" x14ac:dyDescent="0.25">
      <c r="A45" s="13" t="s">
        <v>640</v>
      </c>
      <c r="B45" s="7" t="str">
        <f t="shared" si="0"/>
        <v>Fortalecimiento de los canales de comunicación con la policía nacional y el ejercito (aumento cuadrantes, cámaras. Pie de fuerza, radio, teléfonos, celulares)</v>
      </c>
      <c r="C45" s="15" t="s">
        <v>473</v>
      </c>
      <c r="D45" s="15" t="s">
        <v>629</v>
      </c>
      <c r="E45" s="13" t="s">
        <v>432</v>
      </c>
      <c r="F45" s="13" t="s">
        <v>503</v>
      </c>
      <c r="G45" s="13" t="s">
        <v>517</v>
      </c>
      <c r="H45" s="13" t="s">
        <v>640</v>
      </c>
      <c r="I45" s="13" t="s">
        <v>23</v>
      </c>
      <c r="J45" s="13" t="s">
        <v>24</v>
      </c>
      <c r="K45" s="13" t="s">
        <v>25</v>
      </c>
      <c r="L45" s="13" t="s">
        <v>641</v>
      </c>
      <c r="M45" s="13"/>
      <c r="N45" s="13">
        <v>6</v>
      </c>
      <c r="O45" s="13">
        <v>6</v>
      </c>
      <c r="P45" s="13">
        <v>6</v>
      </c>
      <c r="Q45" s="13">
        <v>6</v>
      </c>
      <c r="R45" s="13">
        <v>6</v>
      </c>
      <c r="S45" s="13">
        <v>6</v>
      </c>
      <c r="T45" s="14">
        <v>6</v>
      </c>
      <c r="U45" s="14" t="s">
        <v>642</v>
      </c>
    </row>
    <row r="46" spans="1:21" x14ac:dyDescent="0.25">
      <c r="A46" s="13" t="s">
        <v>848</v>
      </c>
      <c r="B46" s="7" t="str">
        <f t="shared" si="0"/>
        <v>Programas implementados para el desestimulo, disminución y prevención del consumo de drogas, alcohol y sustancias psicoactivas</v>
      </c>
      <c r="C46" s="15" t="s">
        <v>473</v>
      </c>
      <c r="D46" s="15" t="s">
        <v>629</v>
      </c>
      <c r="E46" s="13" t="s">
        <v>432</v>
      </c>
      <c r="F46" s="13" t="s">
        <v>503</v>
      </c>
      <c r="G46" s="13" t="s">
        <v>519</v>
      </c>
      <c r="H46" s="13" t="s">
        <v>643</v>
      </c>
      <c r="I46" s="13" t="s">
        <v>23</v>
      </c>
      <c r="J46" s="13" t="s">
        <v>28</v>
      </c>
      <c r="K46" s="13" t="s">
        <v>25</v>
      </c>
      <c r="L46" s="13" t="s">
        <v>520</v>
      </c>
      <c r="M46" s="13"/>
      <c r="N46" s="13">
        <v>0</v>
      </c>
      <c r="O46" s="13">
        <v>20</v>
      </c>
      <c r="P46" s="13">
        <v>5</v>
      </c>
      <c r="Q46" s="13">
        <v>5</v>
      </c>
      <c r="R46" s="13">
        <v>5</v>
      </c>
      <c r="S46" s="13">
        <v>5</v>
      </c>
      <c r="T46" s="10">
        <v>0</v>
      </c>
      <c r="U46" s="14" t="s">
        <v>644</v>
      </c>
    </row>
    <row r="47" spans="1:21" x14ac:dyDescent="0.25">
      <c r="A47" s="13" t="s">
        <v>645</v>
      </c>
      <c r="B47" s="7" t="str">
        <f t="shared" si="0"/>
        <v>Convenios para la promoción de la seguridad ciudadana (Policía, ejercito, AMVA, Fiscalía, medicina legal, gobernación de Antioquia, ministerio del interior)</v>
      </c>
      <c r="C47" s="15" t="s">
        <v>473</v>
      </c>
      <c r="D47" s="15" t="s">
        <v>629</v>
      </c>
      <c r="E47" s="13" t="s">
        <v>432</v>
      </c>
      <c r="F47" s="13" t="s">
        <v>503</v>
      </c>
      <c r="G47" s="13" t="s">
        <v>521</v>
      </c>
      <c r="H47" s="13" t="s">
        <v>645</v>
      </c>
      <c r="I47" s="13" t="s">
        <v>23</v>
      </c>
      <c r="J47" s="13" t="s">
        <v>28</v>
      </c>
      <c r="K47" s="13" t="s">
        <v>25</v>
      </c>
      <c r="L47" s="13" t="s">
        <v>522</v>
      </c>
      <c r="M47" s="13"/>
      <c r="N47" s="13">
        <v>3</v>
      </c>
      <c r="O47" s="13">
        <v>12</v>
      </c>
      <c r="P47" s="13">
        <v>3</v>
      </c>
      <c r="Q47" s="13">
        <v>3</v>
      </c>
      <c r="R47" s="13">
        <v>3</v>
      </c>
      <c r="S47" s="13">
        <v>3</v>
      </c>
      <c r="T47" s="14">
        <v>4</v>
      </c>
      <c r="U47" s="14" t="s">
        <v>646</v>
      </c>
    </row>
    <row r="48" spans="1:21" x14ac:dyDescent="0.25">
      <c r="A48" s="13" t="s">
        <v>528</v>
      </c>
      <c r="B48" s="7" t="str">
        <f t="shared" si="0"/>
        <v>Plan de recompensa creado</v>
      </c>
      <c r="C48" s="15" t="s">
        <v>473</v>
      </c>
      <c r="D48" s="15" t="s">
        <v>629</v>
      </c>
      <c r="E48" s="13" t="s">
        <v>432</v>
      </c>
      <c r="F48" s="13" t="s">
        <v>503</v>
      </c>
      <c r="G48" s="13" t="s">
        <v>527</v>
      </c>
      <c r="H48" s="13" t="s">
        <v>528</v>
      </c>
      <c r="I48" s="13" t="s">
        <v>23</v>
      </c>
      <c r="J48" s="13" t="s">
        <v>24</v>
      </c>
      <c r="K48" s="13" t="s">
        <v>25</v>
      </c>
      <c r="L48" s="13" t="s">
        <v>529</v>
      </c>
      <c r="M48" s="13"/>
      <c r="N48" s="13">
        <v>0</v>
      </c>
      <c r="O48" s="13">
        <v>1</v>
      </c>
      <c r="P48" s="13">
        <v>1</v>
      </c>
      <c r="Q48" s="13">
        <v>1</v>
      </c>
      <c r="R48" s="13">
        <v>1</v>
      </c>
      <c r="S48" s="13">
        <v>1</v>
      </c>
      <c r="T48" s="14">
        <v>0</v>
      </c>
      <c r="U48" s="14" t="s">
        <v>647</v>
      </c>
    </row>
    <row r="49" spans="1:21" x14ac:dyDescent="0.25">
      <c r="A49" s="13" t="s">
        <v>531</v>
      </c>
      <c r="B49" s="7" t="str">
        <f t="shared" si="0"/>
        <v>Capacitaciones y eventos para promover la convivencia y seguridad ciudadana en las IE</v>
      </c>
      <c r="C49" s="15" t="s">
        <v>473</v>
      </c>
      <c r="D49" s="15" t="s">
        <v>629</v>
      </c>
      <c r="E49" s="13" t="s">
        <v>432</v>
      </c>
      <c r="F49" s="13" t="s">
        <v>503</v>
      </c>
      <c r="G49" s="13" t="s">
        <v>530</v>
      </c>
      <c r="H49" s="13" t="s">
        <v>531</v>
      </c>
      <c r="I49" s="13" t="s">
        <v>23</v>
      </c>
      <c r="J49" s="13" t="s">
        <v>28</v>
      </c>
      <c r="K49" s="13" t="s">
        <v>25</v>
      </c>
      <c r="L49" s="13" t="s">
        <v>532</v>
      </c>
      <c r="M49" s="13"/>
      <c r="N49" s="13">
        <v>0</v>
      </c>
      <c r="O49" s="13">
        <v>20</v>
      </c>
      <c r="P49" s="13">
        <v>5</v>
      </c>
      <c r="Q49" s="13">
        <v>5</v>
      </c>
      <c r="R49" s="13">
        <v>5</v>
      </c>
      <c r="S49" s="13">
        <v>5</v>
      </c>
      <c r="T49" s="10">
        <v>2</v>
      </c>
      <c r="U49" s="14" t="s">
        <v>648</v>
      </c>
    </row>
    <row r="50" spans="1:21" x14ac:dyDescent="0.25">
      <c r="A50" s="13" t="s">
        <v>534</v>
      </c>
      <c r="B50" s="7" t="str">
        <f t="shared" si="0"/>
        <v>Número de estrategias relacionadas con la construcción de paz y convivencia implementados</v>
      </c>
      <c r="C50" s="15" t="s">
        <v>473</v>
      </c>
      <c r="D50" s="15" t="s">
        <v>629</v>
      </c>
      <c r="E50" s="13" t="s">
        <v>432</v>
      </c>
      <c r="F50" s="13" t="s">
        <v>503</v>
      </c>
      <c r="G50" s="13" t="s">
        <v>533</v>
      </c>
      <c r="H50" s="13" t="s">
        <v>534</v>
      </c>
      <c r="I50" s="13" t="s">
        <v>23</v>
      </c>
      <c r="J50" s="13" t="s">
        <v>28</v>
      </c>
      <c r="K50" s="13" t="s">
        <v>25</v>
      </c>
      <c r="L50" s="13" t="s">
        <v>534</v>
      </c>
      <c r="M50" s="13"/>
      <c r="N50" s="13">
        <v>0</v>
      </c>
      <c r="O50" s="13">
        <v>4</v>
      </c>
      <c r="P50" s="13">
        <v>1</v>
      </c>
      <c r="Q50" s="13">
        <v>1</v>
      </c>
      <c r="R50" s="13">
        <v>1</v>
      </c>
      <c r="S50" s="13">
        <v>1</v>
      </c>
      <c r="T50" s="14">
        <v>1</v>
      </c>
      <c r="U50" s="14" t="s">
        <v>649</v>
      </c>
    </row>
    <row r="51" spans="1:21" x14ac:dyDescent="0.25">
      <c r="A51" s="13" t="s">
        <v>650</v>
      </c>
      <c r="B51" s="7" t="str">
        <f t="shared" si="0"/>
        <v>Implementación de estrategias ciudadanos para mejorar la convivencia (Comparando de ruido, maltratado animal, sanciones por daños a terceros, disposición inadecuada de residuos)</v>
      </c>
      <c r="C51" s="15" t="s">
        <v>473</v>
      </c>
      <c r="D51" s="15" t="s">
        <v>629</v>
      </c>
      <c r="E51" s="13" t="s">
        <v>432</v>
      </c>
      <c r="F51" s="13" t="s">
        <v>559</v>
      </c>
      <c r="G51" s="13" t="s">
        <v>560</v>
      </c>
      <c r="H51" s="13" t="s">
        <v>650</v>
      </c>
      <c r="I51" s="13" t="s">
        <v>60</v>
      </c>
      <c r="J51" s="13" t="s">
        <v>24</v>
      </c>
      <c r="K51" s="13" t="s">
        <v>25</v>
      </c>
      <c r="L51" s="13" t="s">
        <v>651</v>
      </c>
      <c r="M51" s="13" t="s">
        <v>652</v>
      </c>
      <c r="N51" s="13">
        <v>0</v>
      </c>
      <c r="O51" s="20">
        <v>0.8</v>
      </c>
      <c r="P51" s="20">
        <v>0.8</v>
      </c>
      <c r="Q51" s="20">
        <v>0.8</v>
      </c>
      <c r="R51" s="20">
        <v>0.8</v>
      </c>
      <c r="S51" s="20">
        <v>0.8</v>
      </c>
      <c r="T51" s="22">
        <v>0.05</v>
      </c>
      <c r="U51" s="14" t="s">
        <v>653</v>
      </c>
    </row>
    <row r="52" spans="1:21" x14ac:dyDescent="0.25">
      <c r="A52" s="13" t="s">
        <v>849</v>
      </c>
      <c r="B52" s="7" t="str">
        <f t="shared" si="0"/>
        <v>Estrategias de Promoción y divulgación en derechos humanos y paz (capacitaciones, eventos, reuniones, volantes, cartillas)</v>
      </c>
      <c r="C52" s="15" t="s">
        <v>473</v>
      </c>
      <c r="D52" s="15" t="s">
        <v>629</v>
      </c>
      <c r="E52" s="13" t="s">
        <v>432</v>
      </c>
      <c r="F52" s="13" t="s">
        <v>559</v>
      </c>
      <c r="G52" s="13" t="s">
        <v>563</v>
      </c>
      <c r="H52" s="13" t="s">
        <v>564</v>
      </c>
      <c r="I52" s="13" t="s">
        <v>23</v>
      </c>
      <c r="J52" s="13" t="s">
        <v>28</v>
      </c>
      <c r="K52" s="13" t="s">
        <v>25</v>
      </c>
      <c r="L52" s="13" t="s">
        <v>511</v>
      </c>
      <c r="M52" s="13"/>
      <c r="N52" s="13">
        <v>0</v>
      </c>
      <c r="O52" s="13">
        <v>20</v>
      </c>
      <c r="P52" s="13">
        <v>5</v>
      </c>
      <c r="Q52" s="13">
        <v>5</v>
      </c>
      <c r="R52" s="13">
        <v>5</v>
      </c>
      <c r="S52" s="13">
        <v>5</v>
      </c>
      <c r="T52" s="14">
        <v>9</v>
      </c>
      <c r="U52" s="14" t="s">
        <v>654</v>
      </c>
    </row>
    <row r="53" spans="1:21" x14ac:dyDescent="0.25">
      <c r="A53" s="13" t="s">
        <v>570</v>
      </c>
      <c r="B53" s="7" t="str">
        <f t="shared" si="0"/>
        <v>Restablecimientos de derechos de los niñ@s y adolescentes -</v>
      </c>
      <c r="C53" s="15" t="s">
        <v>473</v>
      </c>
      <c r="D53" s="15" t="s">
        <v>629</v>
      </c>
      <c r="E53" s="13" t="s">
        <v>432</v>
      </c>
      <c r="F53" s="13" t="s">
        <v>559</v>
      </c>
      <c r="G53" s="13" t="s">
        <v>569</v>
      </c>
      <c r="H53" s="13" t="s">
        <v>655</v>
      </c>
      <c r="I53" s="13" t="s">
        <v>60</v>
      </c>
      <c r="J53" s="13" t="s">
        <v>24</v>
      </c>
      <c r="K53" s="13" t="s">
        <v>25</v>
      </c>
      <c r="L53" s="13" t="s">
        <v>571</v>
      </c>
      <c r="M53" s="13" t="s">
        <v>572</v>
      </c>
      <c r="N53" s="13">
        <v>0</v>
      </c>
      <c r="O53" s="13">
        <v>1</v>
      </c>
      <c r="P53" s="13">
        <v>1</v>
      </c>
      <c r="Q53" s="13">
        <v>1</v>
      </c>
      <c r="R53" s="13">
        <v>1</v>
      </c>
      <c r="S53" s="13">
        <v>1</v>
      </c>
      <c r="T53" s="23">
        <v>1</v>
      </c>
      <c r="U53" s="14" t="s">
        <v>656</v>
      </c>
    </row>
    <row r="54" spans="1:21" x14ac:dyDescent="0.25">
      <c r="A54" s="13" t="s">
        <v>573</v>
      </c>
      <c r="B54" s="7" t="str">
        <f t="shared" si="0"/>
        <v>Asistencias y apoyos psicosociales realizados</v>
      </c>
      <c r="C54" s="15" t="s">
        <v>473</v>
      </c>
      <c r="D54" s="15" t="s">
        <v>629</v>
      </c>
      <c r="E54" s="13" t="s">
        <v>432</v>
      </c>
      <c r="F54" s="13" t="s">
        <v>559</v>
      </c>
      <c r="G54" s="13" t="s">
        <v>569</v>
      </c>
      <c r="H54" s="13" t="s">
        <v>573</v>
      </c>
      <c r="I54" s="13" t="s">
        <v>60</v>
      </c>
      <c r="J54" s="13" t="s">
        <v>24</v>
      </c>
      <c r="K54" s="13" t="s">
        <v>25</v>
      </c>
      <c r="L54" s="13" t="s">
        <v>574</v>
      </c>
      <c r="M54" s="13" t="s">
        <v>575</v>
      </c>
      <c r="N54" s="13">
        <v>0</v>
      </c>
      <c r="O54" s="16">
        <v>1</v>
      </c>
      <c r="P54" s="16">
        <v>1</v>
      </c>
      <c r="Q54" s="16">
        <v>1</v>
      </c>
      <c r="R54" s="16">
        <v>1</v>
      </c>
      <c r="S54" s="16">
        <v>1</v>
      </c>
      <c r="T54" s="21">
        <v>1</v>
      </c>
      <c r="U54" s="14" t="s">
        <v>657</v>
      </c>
    </row>
    <row r="55" spans="1:21" x14ac:dyDescent="0.25">
      <c r="A55" s="13" t="s">
        <v>658</v>
      </c>
      <c r="B55" s="7" t="str">
        <f t="shared" si="0"/>
        <v>Implementación de estrategias para la construcción de paz y convivencia ciudadana (PROCESOS DE LEY 746)</v>
      </c>
      <c r="C55" s="15" t="s">
        <v>473</v>
      </c>
      <c r="D55" s="15" t="s">
        <v>629</v>
      </c>
      <c r="E55" s="13" t="s">
        <v>432</v>
      </c>
      <c r="F55" s="13" t="s">
        <v>559</v>
      </c>
      <c r="G55" s="13" t="s">
        <v>576</v>
      </c>
      <c r="H55" s="13" t="s">
        <v>658</v>
      </c>
      <c r="I55" s="13" t="s">
        <v>60</v>
      </c>
      <c r="J55" s="13" t="s">
        <v>24</v>
      </c>
      <c r="K55" s="13" t="s">
        <v>25</v>
      </c>
      <c r="L55" s="13" t="s">
        <v>651</v>
      </c>
      <c r="M55" s="13" t="s">
        <v>652</v>
      </c>
      <c r="N55" s="13">
        <v>0</v>
      </c>
      <c r="O55" s="16">
        <v>0.8</v>
      </c>
      <c r="P55" s="16">
        <v>0.8</v>
      </c>
      <c r="Q55" s="16">
        <v>0.8</v>
      </c>
      <c r="R55" s="16">
        <v>0.8</v>
      </c>
      <c r="S55" s="16">
        <v>0.8</v>
      </c>
      <c r="T55" s="23">
        <v>0.05</v>
      </c>
      <c r="U55" s="14" t="s">
        <v>653</v>
      </c>
    </row>
    <row r="56" spans="1:21" x14ac:dyDescent="0.25">
      <c r="A56" s="13" t="s">
        <v>659</v>
      </c>
      <c r="B56" s="7" t="str">
        <f t="shared" si="0"/>
        <v>Porcentaje de internos de la cárcel atendidos</v>
      </c>
      <c r="C56" s="15" t="s">
        <v>473</v>
      </c>
      <c r="D56" s="15" t="s">
        <v>629</v>
      </c>
      <c r="E56" s="13" t="s">
        <v>432</v>
      </c>
      <c r="F56" s="13" t="s">
        <v>559</v>
      </c>
      <c r="G56" s="13" t="s">
        <v>577</v>
      </c>
      <c r="H56" s="13" t="s">
        <v>659</v>
      </c>
      <c r="I56" s="13" t="s">
        <v>60</v>
      </c>
      <c r="J56" s="13" t="s">
        <v>24</v>
      </c>
      <c r="K56" s="13" t="s">
        <v>25</v>
      </c>
      <c r="L56" s="13" t="s">
        <v>578</v>
      </c>
      <c r="M56" s="13" t="s">
        <v>579</v>
      </c>
      <c r="N56" s="16">
        <v>1</v>
      </c>
      <c r="O56" s="16">
        <v>1</v>
      </c>
      <c r="P56" s="16">
        <v>1</v>
      </c>
      <c r="Q56" s="16">
        <v>1</v>
      </c>
      <c r="R56" s="16">
        <v>1</v>
      </c>
      <c r="S56" s="16">
        <v>1</v>
      </c>
      <c r="T56" s="23">
        <v>1</v>
      </c>
      <c r="U56" s="14" t="s">
        <v>660</v>
      </c>
    </row>
    <row r="57" spans="1:21" x14ac:dyDescent="0.25">
      <c r="A57" s="13" t="s">
        <v>661</v>
      </c>
      <c r="B57" s="7" t="str">
        <f t="shared" si="0"/>
        <v>Campañas de resocialización para los internos de la cárcel municipal (Talleres, capacitaciones, estudios técnicos, cursos, torneos deportivos y culturales)</v>
      </c>
      <c r="C57" s="15" t="s">
        <v>473</v>
      </c>
      <c r="D57" s="15" t="s">
        <v>629</v>
      </c>
      <c r="E57" s="13" t="s">
        <v>432</v>
      </c>
      <c r="F57" s="13" t="s">
        <v>559</v>
      </c>
      <c r="G57" s="13" t="s">
        <v>577</v>
      </c>
      <c r="H57" s="13" t="s">
        <v>661</v>
      </c>
      <c r="I57" s="13" t="s">
        <v>23</v>
      </c>
      <c r="J57" s="13" t="s">
        <v>28</v>
      </c>
      <c r="K57" s="13" t="s">
        <v>25</v>
      </c>
      <c r="L57" s="13" t="s">
        <v>580</v>
      </c>
      <c r="M57" s="13"/>
      <c r="N57" s="13">
        <v>0</v>
      </c>
      <c r="O57" s="13">
        <v>20</v>
      </c>
      <c r="P57" s="13">
        <v>5</v>
      </c>
      <c r="Q57" s="13">
        <v>5</v>
      </c>
      <c r="R57" s="13">
        <v>5</v>
      </c>
      <c r="S57" s="13">
        <v>5</v>
      </c>
      <c r="T57" s="10">
        <v>19</v>
      </c>
      <c r="U57" s="14" t="s">
        <v>662</v>
      </c>
    </row>
    <row r="58" spans="1:21" x14ac:dyDescent="0.25">
      <c r="A58" s="7" t="s">
        <v>663</v>
      </c>
      <c r="B58" s="7" t="str">
        <f t="shared" si="0"/>
        <v>Estrategias implementadas (en cicla, día sin carro, pico y placa ) de movilidad no motorizada</v>
      </c>
      <c r="C58" s="9" t="s">
        <v>364</v>
      </c>
      <c r="D58" s="9" t="s">
        <v>365</v>
      </c>
      <c r="E58" s="7" t="s">
        <v>287</v>
      </c>
      <c r="F58" s="7" t="s">
        <v>366</v>
      </c>
      <c r="G58" s="7" t="s">
        <v>367</v>
      </c>
      <c r="H58" s="7" t="s">
        <v>663</v>
      </c>
      <c r="I58" s="7" t="s">
        <v>23</v>
      </c>
      <c r="J58" s="7" t="s">
        <v>24</v>
      </c>
      <c r="K58" s="7" t="s">
        <v>25</v>
      </c>
      <c r="L58" s="7" t="s">
        <v>368</v>
      </c>
      <c r="M58" s="7"/>
      <c r="N58" s="7">
        <v>0</v>
      </c>
      <c r="O58" s="7">
        <v>3</v>
      </c>
      <c r="P58" s="7">
        <v>3</v>
      </c>
      <c r="Q58" s="7">
        <v>3</v>
      </c>
      <c r="R58" s="7">
        <v>3</v>
      </c>
      <c r="S58" s="7">
        <v>3</v>
      </c>
      <c r="T58" s="72">
        <v>3</v>
      </c>
      <c r="U58" s="24" t="s">
        <v>664</v>
      </c>
    </row>
    <row r="59" spans="1:21" x14ac:dyDescent="0.25">
      <c r="A59" s="13" t="s">
        <v>370</v>
      </c>
      <c r="B59" s="7" t="str">
        <f t="shared" si="0"/>
        <v>Capacitaciones, eventos, foros, cartillas para el uso de la bicicleta</v>
      </c>
      <c r="C59" s="9" t="s">
        <v>364</v>
      </c>
      <c r="D59" s="9" t="s">
        <v>365</v>
      </c>
      <c r="E59" s="13" t="s">
        <v>287</v>
      </c>
      <c r="F59" s="13" t="s">
        <v>366</v>
      </c>
      <c r="G59" s="13" t="s">
        <v>369</v>
      </c>
      <c r="H59" s="13" t="s">
        <v>370</v>
      </c>
      <c r="I59" s="13" t="s">
        <v>23</v>
      </c>
      <c r="J59" s="13" t="s">
        <v>61</v>
      </c>
      <c r="K59" s="7" t="s">
        <v>25</v>
      </c>
      <c r="L59" s="13" t="s">
        <v>371</v>
      </c>
      <c r="M59" s="13"/>
      <c r="N59" s="13">
        <v>0</v>
      </c>
      <c r="O59" s="13">
        <v>12</v>
      </c>
      <c r="P59" s="13">
        <v>3</v>
      </c>
      <c r="Q59" s="13">
        <v>6</v>
      </c>
      <c r="R59" s="13">
        <v>9</v>
      </c>
      <c r="S59" s="13">
        <v>12</v>
      </c>
      <c r="T59" s="72">
        <v>1</v>
      </c>
      <c r="U59" s="24" t="s">
        <v>665</v>
      </c>
    </row>
    <row r="60" spans="1:21" x14ac:dyDescent="0.25">
      <c r="A60" s="7" t="s">
        <v>850</v>
      </c>
      <c r="B60" s="7" t="str">
        <f t="shared" si="0"/>
        <v>Controles ambientales a los vehículos adscritos a las empresas de transporte publico de pasajeros del municipio</v>
      </c>
      <c r="C60" s="9" t="s">
        <v>364</v>
      </c>
      <c r="D60" s="9" t="s">
        <v>365</v>
      </c>
      <c r="E60" s="7" t="s">
        <v>287</v>
      </c>
      <c r="F60" s="7" t="s">
        <v>366</v>
      </c>
      <c r="G60" s="7" t="s">
        <v>372</v>
      </c>
      <c r="H60" s="7" t="s">
        <v>666</v>
      </c>
      <c r="I60" s="7" t="s">
        <v>23</v>
      </c>
      <c r="J60" s="7" t="s">
        <v>24</v>
      </c>
      <c r="K60" s="7" t="s">
        <v>25</v>
      </c>
      <c r="L60" s="7" t="s">
        <v>667</v>
      </c>
      <c r="M60" s="7"/>
      <c r="N60" s="7">
        <v>0</v>
      </c>
      <c r="O60" s="7">
        <v>1</v>
      </c>
      <c r="P60" s="7">
        <v>1</v>
      </c>
      <c r="Q60" s="7">
        <v>1</v>
      </c>
      <c r="R60" s="7">
        <v>1</v>
      </c>
      <c r="S60" s="7">
        <v>1</v>
      </c>
      <c r="T60" s="72">
        <v>1</v>
      </c>
      <c r="U60" s="24" t="s">
        <v>668</v>
      </c>
    </row>
    <row r="61" spans="1:21" x14ac:dyDescent="0.25">
      <c r="A61" s="7" t="s">
        <v>669</v>
      </c>
      <c r="B61" s="7" t="str">
        <f t="shared" si="0"/>
        <v>Capacitaciones de sensibilización ambiental a las empresas de transporte publico de pasajeros</v>
      </c>
      <c r="C61" s="9" t="s">
        <v>364</v>
      </c>
      <c r="D61" s="9" t="s">
        <v>365</v>
      </c>
      <c r="E61" s="7" t="s">
        <v>287</v>
      </c>
      <c r="F61" s="7" t="s">
        <v>366</v>
      </c>
      <c r="G61" s="7" t="s">
        <v>372</v>
      </c>
      <c r="H61" s="7" t="s">
        <v>669</v>
      </c>
      <c r="I61" s="7" t="s">
        <v>23</v>
      </c>
      <c r="J61" s="7" t="s">
        <v>24</v>
      </c>
      <c r="K61" s="7" t="s">
        <v>25</v>
      </c>
      <c r="L61" s="7" t="s">
        <v>374</v>
      </c>
      <c r="M61" s="7"/>
      <c r="N61" s="7">
        <v>0</v>
      </c>
      <c r="O61" s="7">
        <v>1</v>
      </c>
      <c r="P61" s="7">
        <v>1</v>
      </c>
      <c r="Q61" s="7">
        <v>1</v>
      </c>
      <c r="R61" s="7">
        <v>1</v>
      </c>
      <c r="S61" s="7">
        <v>1</v>
      </c>
      <c r="T61" s="72">
        <v>0</v>
      </c>
      <c r="U61" s="24" t="s">
        <v>670</v>
      </c>
    </row>
    <row r="62" spans="1:21" x14ac:dyDescent="0.25">
      <c r="A62" s="7" t="s">
        <v>376</v>
      </c>
      <c r="B62" s="7" t="str">
        <f t="shared" si="0"/>
        <v>Plan de movilidad</v>
      </c>
      <c r="C62" s="9" t="s">
        <v>364</v>
      </c>
      <c r="D62" s="9" t="s">
        <v>365</v>
      </c>
      <c r="E62" s="7" t="s">
        <v>287</v>
      </c>
      <c r="F62" s="7" t="s">
        <v>366</v>
      </c>
      <c r="G62" s="7" t="s">
        <v>375</v>
      </c>
      <c r="H62" s="7" t="s">
        <v>671</v>
      </c>
      <c r="I62" s="7" t="s">
        <v>23</v>
      </c>
      <c r="J62" s="7" t="s">
        <v>24</v>
      </c>
      <c r="K62" s="7" t="s">
        <v>25</v>
      </c>
      <c r="L62" s="7" t="s">
        <v>377</v>
      </c>
      <c r="M62" s="7"/>
      <c r="N62" s="7">
        <v>1</v>
      </c>
      <c r="O62" s="7">
        <v>1</v>
      </c>
      <c r="P62" s="7">
        <v>1</v>
      </c>
      <c r="Q62" s="7">
        <v>1</v>
      </c>
      <c r="R62" s="7">
        <v>1</v>
      </c>
      <c r="S62" s="7">
        <v>1</v>
      </c>
      <c r="T62" s="72">
        <v>1</v>
      </c>
      <c r="U62" s="24" t="s">
        <v>672</v>
      </c>
    </row>
    <row r="63" spans="1:21" x14ac:dyDescent="0.25">
      <c r="A63" s="7" t="s">
        <v>851</v>
      </c>
      <c r="B63" s="7" t="str">
        <f t="shared" si="0"/>
        <v>Plan estratégico de seguridad vial</v>
      </c>
      <c r="C63" s="9" t="s">
        <v>364</v>
      </c>
      <c r="D63" s="9" t="s">
        <v>365</v>
      </c>
      <c r="E63" s="7" t="s">
        <v>287</v>
      </c>
      <c r="F63" s="7" t="s">
        <v>366</v>
      </c>
      <c r="G63" s="7" t="s">
        <v>375</v>
      </c>
      <c r="H63" s="7" t="s">
        <v>851</v>
      </c>
      <c r="I63" s="7" t="s">
        <v>23</v>
      </c>
      <c r="J63" s="7" t="s">
        <v>24</v>
      </c>
      <c r="K63" s="7" t="s">
        <v>25</v>
      </c>
      <c r="L63" s="7" t="s">
        <v>673</v>
      </c>
      <c r="M63" s="7"/>
      <c r="N63" s="7">
        <v>1</v>
      </c>
      <c r="O63" s="7">
        <v>1</v>
      </c>
      <c r="P63" s="7">
        <v>1</v>
      </c>
      <c r="Q63" s="7">
        <v>1</v>
      </c>
      <c r="R63" s="7">
        <v>1</v>
      </c>
      <c r="S63" s="7">
        <v>1</v>
      </c>
      <c r="T63" s="72">
        <v>0.25</v>
      </c>
      <c r="U63" s="25" t="s">
        <v>674</v>
      </c>
    </row>
    <row r="64" spans="1:21" x14ac:dyDescent="0.25">
      <c r="A64" s="7" t="s">
        <v>675</v>
      </c>
      <c r="B64" s="7" t="str">
        <f t="shared" si="0"/>
        <v>Capacitaciones, eventos y actividades dictadas en educación y prevención vial a la ciudadanía</v>
      </c>
      <c r="C64" s="9" t="s">
        <v>364</v>
      </c>
      <c r="D64" s="9" t="s">
        <v>365</v>
      </c>
      <c r="E64" s="7" t="s">
        <v>287</v>
      </c>
      <c r="F64" s="7" t="s">
        <v>366</v>
      </c>
      <c r="G64" s="7" t="s">
        <v>379</v>
      </c>
      <c r="H64" s="7" t="s">
        <v>675</v>
      </c>
      <c r="I64" s="7" t="s">
        <v>23</v>
      </c>
      <c r="J64" s="7" t="s">
        <v>24</v>
      </c>
      <c r="K64" s="7" t="s">
        <v>25</v>
      </c>
      <c r="L64" s="7" t="s">
        <v>676</v>
      </c>
      <c r="M64" s="7"/>
      <c r="N64" s="7">
        <v>0</v>
      </c>
      <c r="O64" s="7">
        <v>5</v>
      </c>
      <c r="P64" s="7">
        <v>5</v>
      </c>
      <c r="Q64" s="7">
        <v>5</v>
      </c>
      <c r="R64" s="7">
        <v>5</v>
      </c>
      <c r="S64" s="7">
        <v>5</v>
      </c>
      <c r="T64" s="72">
        <v>3</v>
      </c>
      <c r="U64" s="26" t="s">
        <v>677</v>
      </c>
    </row>
    <row r="65" spans="1:21" x14ac:dyDescent="0.25">
      <c r="A65" s="7" t="s">
        <v>678</v>
      </c>
      <c r="B65" s="7" t="str">
        <f t="shared" si="0"/>
        <v>Suministros y dotaciones (kit criminalística, alcohosensores, dotación patrulleros viales, modernización tecnológica, comunicación e impresos) para la secretaria de transito</v>
      </c>
      <c r="C65" s="9" t="s">
        <v>364</v>
      </c>
      <c r="D65" s="9" t="s">
        <v>365</v>
      </c>
      <c r="E65" s="7" t="s">
        <v>287</v>
      </c>
      <c r="F65" s="7" t="s">
        <v>366</v>
      </c>
      <c r="G65" s="7" t="s">
        <v>379</v>
      </c>
      <c r="H65" s="7" t="s">
        <v>678</v>
      </c>
      <c r="I65" s="7" t="s">
        <v>23</v>
      </c>
      <c r="J65" s="7" t="s">
        <v>28</v>
      </c>
      <c r="K65" s="7" t="s">
        <v>25</v>
      </c>
      <c r="L65" s="7" t="s">
        <v>679</v>
      </c>
      <c r="M65" s="7"/>
      <c r="N65" s="7">
        <v>0</v>
      </c>
      <c r="O65" s="7">
        <v>5</v>
      </c>
      <c r="P65" s="7">
        <v>2</v>
      </c>
      <c r="Q65" s="7">
        <v>2</v>
      </c>
      <c r="R65" s="7">
        <v>1</v>
      </c>
      <c r="S65" s="7">
        <v>0</v>
      </c>
      <c r="T65" s="72">
        <v>1</v>
      </c>
      <c r="U65" s="24" t="s">
        <v>680</v>
      </c>
    </row>
    <row r="66" spans="1:21" x14ac:dyDescent="0.25">
      <c r="A66" s="7" t="s">
        <v>852</v>
      </c>
      <c r="B66" s="7" t="str">
        <f t="shared" ref="B66:B109" si="1">TRIM(A66)</f>
        <v>Señalización vial horizontal y vertical</v>
      </c>
      <c r="C66" s="9" t="s">
        <v>364</v>
      </c>
      <c r="D66" s="27" t="s">
        <v>365</v>
      </c>
      <c r="E66" s="7" t="s">
        <v>432</v>
      </c>
      <c r="F66" s="7" t="s">
        <v>535</v>
      </c>
      <c r="G66" s="7" t="s">
        <v>544</v>
      </c>
      <c r="H66" s="7" t="s">
        <v>681</v>
      </c>
      <c r="I66" s="7" t="s">
        <v>23</v>
      </c>
      <c r="J66" s="7" t="s">
        <v>61</v>
      </c>
      <c r="K66" s="7" t="s">
        <v>25</v>
      </c>
      <c r="L66" s="7" t="s">
        <v>682</v>
      </c>
      <c r="M66" s="7" t="s">
        <v>683</v>
      </c>
      <c r="N66" s="7">
        <v>0</v>
      </c>
      <c r="O66" s="7">
        <v>0.7</v>
      </c>
      <c r="P66" s="7">
        <v>0.2</v>
      </c>
      <c r="Q66" s="7">
        <v>0.3</v>
      </c>
      <c r="R66" s="7">
        <v>0.5</v>
      </c>
      <c r="S66" s="7">
        <v>0.7</v>
      </c>
      <c r="T66" s="72">
        <v>7.5</v>
      </c>
      <c r="U66" s="24" t="s">
        <v>684</v>
      </c>
    </row>
    <row r="67" spans="1:21" x14ac:dyDescent="0.25">
      <c r="A67" s="7" t="s">
        <v>685</v>
      </c>
      <c r="B67" s="7" t="str">
        <f t="shared" si="1"/>
        <v>Mantenimiento y mejora semafórica</v>
      </c>
      <c r="C67" s="9" t="s">
        <v>364</v>
      </c>
      <c r="D67" s="27" t="s">
        <v>365</v>
      </c>
      <c r="E67" s="7" t="s">
        <v>432</v>
      </c>
      <c r="F67" s="7" t="s">
        <v>535</v>
      </c>
      <c r="G67" s="7" t="s">
        <v>551</v>
      </c>
      <c r="H67" s="7" t="s">
        <v>685</v>
      </c>
      <c r="I67" s="7" t="s">
        <v>23</v>
      </c>
      <c r="J67" s="7" t="s">
        <v>24</v>
      </c>
      <c r="K67" s="7" t="s">
        <v>25</v>
      </c>
      <c r="L67" s="7" t="s">
        <v>686</v>
      </c>
      <c r="M67" s="7" t="s">
        <v>687</v>
      </c>
      <c r="N67" s="7">
        <v>0</v>
      </c>
      <c r="O67" s="7">
        <v>1</v>
      </c>
      <c r="P67" s="7">
        <v>1</v>
      </c>
      <c r="Q67" s="7">
        <v>1</v>
      </c>
      <c r="R67" s="7">
        <v>1</v>
      </c>
      <c r="S67" s="7">
        <v>1</v>
      </c>
      <c r="T67" s="72">
        <v>1</v>
      </c>
      <c r="U67" s="24" t="s">
        <v>688</v>
      </c>
    </row>
    <row r="68" spans="1:21" x14ac:dyDescent="0.25">
      <c r="A68" s="7" t="s">
        <v>554</v>
      </c>
      <c r="B68" s="7" t="str">
        <f t="shared" si="1"/>
        <v>Estacionamientos regulados (ZER)</v>
      </c>
      <c r="C68" s="9" t="s">
        <v>364</v>
      </c>
      <c r="D68" s="27" t="s">
        <v>365</v>
      </c>
      <c r="E68" s="7" t="s">
        <v>432</v>
      </c>
      <c r="F68" s="7" t="s">
        <v>535</v>
      </c>
      <c r="G68" s="7" t="s">
        <v>551</v>
      </c>
      <c r="H68" s="7" t="s">
        <v>554</v>
      </c>
      <c r="I68" s="7" t="s">
        <v>23</v>
      </c>
      <c r="J68" s="7" t="s">
        <v>61</v>
      </c>
      <c r="K68" s="7" t="s">
        <v>25</v>
      </c>
      <c r="L68" s="7" t="s">
        <v>689</v>
      </c>
      <c r="M68" s="7"/>
      <c r="N68" s="7">
        <v>0</v>
      </c>
      <c r="O68" s="7">
        <v>7</v>
      </c>
      <c r="P68" s="7">
        <v>0</v>
      </c>
      <c r="Q68" s="7">
        <v>2</v>
      </c>
      <c r="R68" s="7">
        <v>2</v>
      </c>
      <c r="S68" s="7">
        <v>3</v>
      </c>
      <c r="T68" s="72">
        <v>0</v>
      </c>
      <c r="U68" s="24" t="s">
        <v>690</v>
      </c>
    </row>
    <row r="69" spans="1:21" x14ac:dyDescent="0.25">
      <c r="A69" s="7" t="s">
        <v>853</v>
      </c>
      <c r="B69" s="7" t="str">
        <f t="shared" si="1"/>
        <v>Proyecto formulado de Foto prevención de infractores de transito</v>
      </c>
      <c r="C69" s="9" t="s">
        <v>364</v>
      </c>
      <c r="D69" s="27" t="s">
        <v>365</v>
      </c>
      <c r="E69" s="7" t="s">
        <v>432</v>
      </c>
      <c r="F69" s="7" t="s">
        <v>535</v>
      </c>
      <c r="G69" s="7" t="s">
        <v>551</v>
      </c>
      <c r="H69" s="7" t="s">
        <v>691</v>
      </c>
      <c r="I69" s="7" t="s">
        <v>23</v>
      </c>
      <c r="J69" s="7" t="s">
        <v>28</v>
      </c>
      <c r="K69" s="7" t="s">
        <v>25</v>
      </c>
      <c r="L69" s="7" t="s">
        <v>692</v>
      </c>
      <c r="M69" s="7"/>
      <c r="N69" s="7">
        <v>0</v>
      </c>
      <c r="O69" s="7">
        <v>1</v>
      </c>
      <c r="P69" s="7">
        <v>0</v>
      </c>
      <c r="Q69" s="7">
        <v>0</v>
      </c>
      <c r="R69" s="7">
        <v>1</v>
      </c>
      <c r="S69" s="7">
        <v>0</v>
      </c>
      <c r="T69" s="72">
        <v>1</v>
      </c>
      <c r="U69" s="24" t="s">
        <v>693</v>
      </c>
    </row>
    <row r="70" spans="1:21" x14ac:dyDescent="0.25">
      <c r="A70" s="7" t="s">
        <v>322</v>
      </c>
      <c r="B70" s="7" t="str">
        <f t="shared" si="1"/>
        <v>Capacitaciones en cultural tributaria</v>
      </c>
      <c r="C70" s="9" t="s">
        <v>320</v>
      </c>
      <c r="D70" s="9" t="s">
        <v>694</v>
      </c>
      <c r="E70" s="7" t="s">
        <v>287</v>
      </c>
      <c r="F70" s="7" t="s">
        <v>288</v>
      </c>
      <c r="G70" s="7" t="s">
        <v>321</v>
      </c>
      <c r="H70" s="7" t="s">
        <v>322</v>
      </c>
      <c r="I70" s="7" t="s">
        <v>23</v>
      </c>
      <c r="J70" s="7" t="s">
        <v>28</v>
      </c>
      <c r="K70" s="7" t="s">
        <v>25</v>
      </c>
      <c r="L70" s="7" t="s">
        <v>323</v>
      </c>
      <c r="M70" s="7"/>
      <c r="N70" s="7">
        <v>0</v>
      </c>
      <c r="O70" s="7">
        <v>30</v>
      </c>
      <c r="P70" s="7">
        <v>6</v>
      </c>
      <c r="Q70" s="7">
        <v>7</v>
      </c>
      <c r="R70" s="7">
        <v>8</v>
      </c>
      <c r="S70" s="7">
        <v>9</v>
      </c>
      <c r="T70" s="76">
        <v>14</v>
      </c>
      <c r="U70" s="28" t="s">
        <v>695</v>
      </c>
    </row>
    <row r="71" spans="1:21" x14ac:dyDescent="0.25">
      <c r="A71" s="7" t="s">
        <v>495</v>
      </c>
      <c r="B71" s="7" t="str">
        <f t="shared" si="1"/>
        <v>Campañas para el mejoramiento del recaudo implementadas</v>
      </c>
      <c r="C71" s="9" t="s">
        <v>320</v>
      </c>
      <c r="D71" s="27" t="s">
        <v>694</v>
      </c>
      <c r="E71" s="7" t="s">
        <v>432</v>
      </c>
      <c r="F71" s="7" t="s">
        <v>486</v>
      </c>
      <c r="G71" s="7" t="s">
        <v>494</v>
      </c>
      <c r="H71" s="7" t="s">
        <v>495</v>
      </c>
      <c r="I71" s="7" t="s">
        <v>23</v>
      </c>
      <c r="J71" s="7" t="s">
        <v>24</v>
      </c>
      <c r="K71" s="7" t="s">
        <v>25</v>
      </c>
      <c r="L71" s="7" t="s">
        <v>696</v>
      </c>
      <c r="M71" s="7"/>
      <c r="N71" s="7" t="s">
        <v>873</v>
      </c>
      <c r="O71" s="7">
        <v>5</v>
      </c>
      <c r="P71" s="7">
        <v>5</v>
      </c>
      <c r="Q71" s="7">
        <v>5</v>
      </c>
      <c r="R71" s="7">
        <v>5</v>
      </c>
      <c r="S71" s="7">
        <v>5</v>
      </c>
      <c r="T71" s="76">
        <v>11</v>
      </c>
      <c r="U71" s="28" t="s">
        <v>697</v>
      </c>
    </row>
    <row r="72" spans="1:21" x14ac:dyDescent="0.25">
      <c r="A72" s="7" t="s">
        <v>439</v>
      </c>
      <c r="B72" s="7" t="str">
        <f t="shared" si="1"/>
        <v>Licenciamiento de Software</v>
      </c>
      <c r="C72" s="9" t="s">
        <v>716</v>
      </c>
      <c r="D72" s="9" t="s">
        <v>437</v>
      </c>
      <c r="E72" s="7" t="s">
        <v>432</v>
      </c>
      <c r="F72" s="7" t="s">
        <v>433</v>
      </c>
      <c r="G72" s="7" t="s">
        <v>438</v>
      </c>
      <c r="H72" s="7" t="s">
        <v>439</v>
      </c>
      <c r="I72" s="7" t="s">
        <v>23</v>
      </c>
      <c r="J72" s="7" t="s">
        <v>95</v>
      </c>
      <c r="K72" s="7" t="s">
        <v>25</v>
      </c>
      <c r="L72" s="7" t="s">
        <v>717</v>
      </c>
      <c r="M72" s="7"/>
      <c r="N72" s="7">
        <v>404</v>
      </c>
      <c r="O72" s="7">
        <v>484</v>
      </c>
      <c r="P72" s="7">
        <v>424</v>
      </c>
      <c r="Q72" s="7">
        <v>444</v>
      </c>
      <c r="R72" s="7">
        <v>464</v>
      </c>
      <c r="S72" s="7">
        <v>484</v>
      </c>
      <c r="T72" s="7">
        <v>404</v>
      </c>
      <c r="U72" s="11" t="s">
        <v>718</v>
      </c>
    </row>
    <row r="73" spans="1:21" x14ac:dyDescent="0.25">
      <c r="A73" s="7" t="s">
        <v>719</v>
      </c>
      <c r="B73" s="7" t="str">
        <f t="shared" si="1"/>
        <v>Equipos tecnológicos adquiridos</v>
      </c>
      <c r="C73" s="9" t="s">
        <v>716</v>
      </c>
      <c r="D73" s="9" t="s">
        <v>437</v>
      </c>
      <c r="E73" s="7" t="s">
        <v>432</v>
      </c>
      <c r="F73" s="7" t="s">
        <v>433</v>
      </c>
      <c r="G73" s="7" t="s">
        <v>438</v>
      </c>
      <c r="H73" s="7" t="s">
        <v>719</v>
      </c>
      <c r="I73" s="7" t="s">
        <v>23</v>
      </c>
      <c r="J73" s="7" t="s">
        <v>95</v>
      </c>
      <c r="K73" s="7" t="s">
        <v>25</v>
      </c>
      <c r="L73" s="7" t="s">
        <v>720</v>
      </c>
      <c r="M73" s="7"/>
      <c r="N73" s="7">
        <v>429</v>
      </c>
      <c r="O73" s="7">
        <v>589</v>
      </c>
      <c r="P73" s="7">
        <v>469</v>
      </c>
      <c r="Q73" s="7">
        <v>509</v>
      </c>
      <c r="R73" s="7">
        <v>549</v>
      </c>
      <c r="S73" s="7">
        <v>549</v>
      </c>
      <c r="T73" s="7">
        <v>405</v>
      </c>
      <c r="U73" s="11" t="s">
        <v>721</v>
      </c>
    </row>
    <row r="74" spans="1:21" x14ac:dyDescent="0.25">
      <c r="A74" s="7" t="s">
        <v>442</v>
      </c>
      <c r="B74" s="7" t="str">
        <f t="shared" si="1"/>
        <v>Mejoramiento de la Infraestructura de Red de Datos</v>
      </c>
      <c r="C74" s="9" t="s">
        <v>716</v>
      </c>
      <c r="D74" s="9" t="s">
        <v>437</v>
      </c>
      <c r="E74" s="7" t="s">
        <v>432</v>
      </c>
      <c r="F74" s="7" t="s">
        <v>433</v>
      </c>
      <c r="G74" s="7" t="s">
        <v>438</v>
      </c>
      <c r="H74" s="7" t="s">
        <v>442</v>
      </c>
      <c r="I74" s="7" t="s">
        <v>60</v>
      </c>
      <c r="J74" s="7" t="s">
        <v>61</v>
      </c>
      <c r="K74" s="7" t="s">
        <v>25</v>
      </c>
      <c r="L74" s="7" t="s">
        <v>443</v>
      </c>
      <c r="M74" s="7" t="s">
        <v>722</v>
      </c>
      <c r="N74" s="7">
        <v>0</v>
      </c>
      <c r="O74" s="37">
        <v>1</v>
      </c>
      <c r="P74" s="37">
        <v>0.25</v>
      </c>
      <c r="Q74" s="37">
        <v>0.5</v>
      </c>
      <c r="R74" s="37">
        <v>0.75</v>
      </c>
      <c r="S74" s="37">
        <v>1</v>
      </c>
      <c r="T74" s="37">
        <v>0.25</v>
      </c>
      <c r="U74" s="38" t="s">
        <v>723</v>
      </c>
    </row>
    <row r="75" spans="1:21" x14ac:dyDescent="0.25">
      <c r="A75" s="7" t="s">
        <v>724</v>
      </c>
      <c r="B75" s="7" t="str">
        <f t="shared" si="1"/>
        <v>Capacitaciones Realizadas a los funcionarios en Herramientas ofimáticas</v>
      </c>
      <c r="C75" s="9" t="s">
        <v>716</v>
      </c>
      <c r="D75" s="9" t="s">
        <v>437</v>
      </c>
      <c r="E75" s="7" t="s">
        <v>432</v>
      </c>
      <c r="F75" s="7" t="s">
        <v>433</v>
      </c>
      <c r="G75" s="7" t="s">
        <v>438</v>
      </c>
      <c r="H75" s="7" t="s">
        <v>724</v>
      </c>
      <c r="I75" s="7" t="s">
        <v>23</v>
      </c>
      <c r="J75" s="7" t="s">
        <v>28</v>
      </c>
      <c r="K75" s="7" t="s">
        <v>25</v>
      </c>
      <c r="L75" s="7" t="s">
        <v>725</v>
      </c>
      <c r="M75" s="7"/>
      <c r="N75" s="7">
        <v>1</v>
      </c>
      <c r="O75" s="7">
        <v>4</v>
      </c>
      <c r="P75" s="7">
        <v>1</v>
      </c>
      <c r="Q75" s="7">
        <v>1</v>
      </c>
      <c r="R75" s="7">
        <v>1</v>
      </c>
      <c r="S75" s="7">
        <v>1</v>
      </c>
      <c r="T75" s="7">
        <v>0</v>
      </c>
    </row>
    <row r="76" spans="1:21" x14ac:dyDescent="0.25">
      <c r="A76" s="7" t="s">
        <v>726</v>
      </c>
      <c r="B76" s="7" t="str">
        <f t="shared" si="1"/>
        <v>Actualización de los bienes Muebles del Municipio</v>
      </c>
      <c r="C76" s="9" t="s">
        <v>716</v>
      </c>
      <c r="D76" s="9" t="s">
        <v>437</v>
      </c>
      <c r="E76" s="7" t="s">
        <v>432</v>
      </c>
      <c r="F76" s="7" t="s">
        <v>433</v>
      </c>
      <c r="G76" s="7" t="s">
        <v>452</v>
      </c>
      <c r="H76" s="7" t="s">
        <v>726</v>
      </c>
      <c r="I76" s="7" t="s">
        <v>23</v>
      </c>
      <c r="J76" s="7" t="s">
        <v>24</v>
      </c>
      <c r="K76" s="7" t="s">
        <v>25</v>
      </c>
      <c r="L76" s="7" t="s">
        <v>727</v>
      </c>
      <c r="M76" s="7"/>
      <c r="N76" s="7">
        <v>1</v>
      </c>
      <c r="O76" s="7">
        <v>1</v>
      </c>
      <c r="P76" s="7">
        <v>1</v>
      </c>
      <c r="Q76" s="7">
        <v>1</v>
      </c>
      <c r="R76" s="7">
        <v>1</v>
      </c>
      <c r="S76" s="7">
        <v>1</v>
      </c>
      <c r="T76" s="7">
        <v>0.5</v>
      </c>
      <c r="U76" s="11" t="s">
        <v>728</v>
      </c>
    </row>
    <row r="77" spans="1:21" x14ac:dyDescent="0.25">
      <c r="A77" s="7" t="s">
        <v>729</v>
      </c>
      <c r="B77" s="7" t="str">
        <f t="shared" si="1"/>
        <v>Actualización de los bienes inmuebles del Municipio</v>
      </c>
      <c r="C77" s="9" t="s">
        <v>716</v>
      </c>
      <c r="D77" s="9" t="s">
        <v>437</v>
      </c>
      <c r="E77" s="7" t="s">
        <v>432</v>
      </c>
      <c r="F77" s="7" t="s">
        <v>433</v>
      </c>
      <c r="G77" s="7" t="s">
        <v>452</v>
      </c>
      <c r="H77" s="7" t="s">
        <v>729</v>
      </c>
      <c r="I77" s="7" t="s">
        <v>23</v>
      </c>
      <c r="J77" s="7" t="s">
        <v>28</v>
      </c>
      <c r="K77" s="7" t="s">
        <v>25</v>
      </c>
      <c r="L77" s="7" t="s">
        <v>730</v>
      </c>
      <c r="M77" s="7"/>
      <c r="N77" s="7">
        <v>1</v>
      </c>
      <c r="O77" s="7">
        <v>1</v>
      </c>
      <c r="P77" s="7">
        <v>1</v>
      </c>
      <c r="Q77" s="7">
        <v>0</v>
      </c>
      <c r="R77" s="7">
        <v>0</v>
      </c>
      <c r="S77" s="7">
        <v>0</v>
      </c>
      <c r="T77" s="7">
        <v>0</v>
      </c>
      <c r="U77" s="11" t="s">
        <v>731</v>
      </c>
    </row>
    <row r="78" spans="1:21" x14ac:dyDescent="0.25">
      <c r="A78" s="7" t="s">
        <v>456</v>
      </c>
      <c r="B78" s="7" t="str">
        <f t="shared" si="1"/>
        <v>Capacitaciones realizadas que impacten en las competencias laborales de los funcionarios</v>
      </c>
      <c r="C78" s="9" t="s">
        <v>716</v>
      </c>
      <c r="D78" s="9" t="s">
        <v>437</v>
      </c>
      <c r="E78" s="7" t="s">
        <v>432</v>
      </c>
      <c r="F78" s="7" t="s">
        <v>433</v>
      </c>
      <c r="G78" s="7" t="s">
        <v>455</v>
      </c>
      <c r="H78" s="7" t="s">
        <v>456</v>
      </c>
      <c r="I78" s="7" t="s">
        <v>23</v>
      </c>
      <c r="J78" s="7" t="s">
        <v>28</v>
      </c>
      <c r="K78" s="7" t="s">
        <v>25</v>
      </c>
      <c r="L78" s="7" t="s">
        <v>732</v>
      </c>
      <c r="M78" s="7"/>
      <c r="N78" s="7">
        <v>0</v>
      </c>
      <c r="O78" s="7">
        <v>40</v>
      </c>
      <c r="P78" s="7">
        <v>10</v>
      </c>
      <c r="Q78" s="7">
        <v>10</v>
      </c>
      <c r="R78" s="7">
        <v>10</v>
      </c>
      <c r="S78" s="7">
        <v>10</v>
      </c>
      <c r="T78" s="11">
        <v>22</v>
      </c>
      <c r="U78" s="78" t="s">
        <v>733</v>
      </c>
    </row>
    <row r="79" spans="1:21" x14ac:dyDescent="0.25">
      <c r="A79" s="7" t="s">
        <v>458</v>
      </c>
      <c r="B79" s="7" t="str">
        <f t="shared" si="1"/>
        <v>Incentivos laborales entregados</v>
      </c>
      <c r="C79" s="9" t="s">
        <v>716</v>
      </c>
      <c r="D79" s="9" t="s">
        <v>437</v>
      </c>
      <c r="E79" s="7" t="s">
        <v>432</v>
      </c>
      <c r="F79" s="7" t="s">
        <v>433</v>
      </c>
      <c r="G79" s="7" t="s">
        <v>455</v>
      </c>
      <c r="H79" s="7" t="s">
        <v>458</v>
      </c>
      <c r="I79" s="7" t="s">
        <v>23</v>
      </c>
      <c r="J79" s="7" t="s">
        <v>28</v>
      </c>
      <c r="K79" s="7" t="s">
        <v>25</v>
      </c>
      <c r="L79" s="7" t="s">
        <v>734</v>
      </c>
      <c r="M79" s="7"/>
      <c r="N79" s="7">
        <v>0</v>
      </c>
      <c r="O79" s="7"/>
      <c r="P79" s="7"/>
      <c r="Q79" s="7"/>
      <c r="R79" s="7"/>
      <c r="S79" s="7"/>
      <c r="T79" s="78">
        <v>4</v>
      </c>
      <c r="U79" s="7" t="s">
        <v>735</v>
      </c>
    </row>
    <row r="80" spans="1:21" x14ac:dyDescent="0.25">
      <c r="A80" s="7" t="s">
        <v>460</v>
      </c>
      <c r="B80" s="7" t="str">
        <f t="shared" si="1"/>
        <v>Plan de reestructuración formulado</v>
      </c>
      <c r="C80" s="9" t="s">
        <v>716</v>
      </c>
      <c r="D80" s="9" t="s">
        <v>437</v>
      </c>
      <c r="E80" s="7" t="s">
        <v>432</v>
      </c>
      <c r="F80" s="7" t="s">
        <v>433</v>
      </c>
      <c r="G80" s="7" t="s">
        <v>455</v>
      </c>
      <c r="H80" s="7" t="s">
        <v>460</v>
      </c>
      <c r="I80" s="7" t="s">
        <v>23</v>
      </c>
      <c r="J80" s="7" t="s">
        <v>28</v>
      </c>
      <c r="K80" s="7" t="s">
        <v>25</v>
      </c>
      <c r="L80" s="7" t="s">
        <v>460</v>
      </c>
      <c r="M80" s="7"/>
      <c r="N80" s="7">
        <v>0</v>
      </c>
      <c r="O80" s="7">
        <v>1</v>
      </c>
      <c r="P80" s="7">
        <v>0</v>
      </c>
      <c r="Q80" s="7">
        <v>1</v>
      </c>
      <c r="R80" s="7">
        <v>0</v>
      </c>
      <c r="S80" s="7">
        <v>0</v>
      </c>
      <c r="T80" s="7">
        <v>0</v>
      </c>
      <c r="U80" s="11" t="s">
        <v>736</v>
      </c>
    </row>
    <row r="81" spans="1:21" x14ac:dyDescent="0.25">
      <c r="A81" s="13" t="s">
        <v>500</v>
      </c>
      <c r="B81" s="7" t="str">
        <f t="shared" si="1"/>
        <v>Programa de Cultura organizacional y sentido de pertenencia implementado</v>
      </c>
      <c r="C81" s="9" t="s">
        <v>716</v>
      </c>
      <c r="D81" s="39" t="s">
        <v>437</v>
      </c>
      <c r="E81" s="13" t="s">
        <v>432</v>
      </c>
      <c r="F81" s="13" t="s">
        <v>486</v>
      </c>
      <c r="G81" s="13" t="s">
        <v>499</v>
      </c>
      <c r="H81" s="13" t="s">
        <v>500</v>
      </c>
      <c r="I81" s="13" t="s">
        <v>23</v>
      </c>
      <c r="J81" s="13" t="s">
        <v>24</v>
      </c>
      <c r="K81" s="13" t="s">
        <v>25</v>
      </c>
      <c r="L81" s="13" t="s">
        <v>500</v>
      </c>
      <c r="M81" s="13"/>
      <c r="N81" s="13">
        <v>0</v>
      </c>
      <c r="O81" s="13">
        <v>1</v>
      </c>
      <c r="P81" s="13">
        <v>1</v>
      </c>
      <c r="Q81" s="13">
        <v>1</v>
      </c>
      <c r="R81" s="13">
        <v>1</v>
      </c>
      <c r="S81" s="13">
        <v>1</v>
      </c>
      <c r="T81" s="78">
        <v>0.5</v>
      </c>
      <c r="U81" s="76" t="s">
        <v>737</v>
      </c>
    </row>
    <row r="82" spans="1:21" x14ac:dyDescent="0.25">
      <c r="A82" s="7" t="s">
        <v>502</v>
      </c>
      <c r="B82" s="7" t="str">
        <f t="shared" si="1"/>
        <v>Número de capacitaciones y/o eventos en diferentes temas para promover el desarrollo integral del talento humano</v>
      </c>
      <c r="C82" s="9" t="s">
        <v>716</v>
      </c>
      <c r="D82" s="27" t="s">
        <v>437</v>
      </c>
      <c r="E82" s="7" t="s">
        <v>432</v>
      </c>
      <c r="F82" s="7" t="s">
        <v>486</v>
      </c>
      <c r="G82" s="7" t="s">
        <v>501</v>
      </c>
      <c r="H82" s="7" t="s">
        <v>502</v>
      </c>
      <c r="I82" s="7" t="s">
        <v>23</v>
      </c>
      <c r="J82" s="7" t="s">
        <v>28</v>
      </c>
      <c r="K82" s="7" t="s">
        <v>25</v>
      </c>
      <c r="L82" s="7" t="s">
        <v>502</v>
      </c>
      <c r="M82" s="7"/>
      <c r="N82" s="7">
        <v>0</v>
      </c>
      <c r="O82" s="7">
        <v>4</v>
      </c>
      <c r="P82" s="7">
        <v>1</v>
      </c>
      <c r="Q82" s="7">
        <v>1</v>
      </c>
      <c r="R82" s="7">
        <v>1</v>
      </c>
      <c r="S82" s="7">
        <v>1</v>
      </c>
      <c r="T82" s="78">
        <v>23</v>
      </c>
      <c r="U82" s="76" t="s">
        <v>738</v>
      </c>
    </row>
    <row r="83" spans="1:21" x14ac:dyDescent="0.25">
      <c r="A83" s="7" t="s">
        <v>435</v>
      </c>
      <c r="B83" s="7" t="str">
        <f t="shared" si="1"/>
        <v>Continuidad en la certificación en Calidad</v>
      </c>
      <c r="C83" s="9" t="s">
        <v>430</v>
      </c>
      <c r="D83" s="9" t="s">
        <v>431</v>
      </c>
      <c r="E83" s="7" t="s">
        <v>432</v>
      </c>
      <c r="F83" s="7" t="s">
        <v>433</v>
      </c>
      <c r="G83" s="7" t="s">
        <v>434</v>
      </c>
      <c r="H83" s="7" t="s">
        <v>435</v>
      </c>
      <c r="I83" s="7" t="s">
        <v>23</v>
      </c>
      <c r="J83" s="7" t="s">
        <v>24</v>
      </c>
      <c r="K83" s="7" t="s">
        <v>25</v>
      </c>
      <c r="L83" s="7" t="s">
        <v>435</v>
      </c>
      <c r="M83" s="7"/>
      <c r="N83" s="7">
        <v>1</v>
      </c>
      <c r="O83" s="7">
        <v>1</v>
      </c>
      <c r="P83" s="7">
        <v>1</v>
      </c>
      <c r="Q83" s="7">
        <v>1</v>
      </c>
      <c r="R83" s="7">
        <v>1</v>
      </c>
      <c r="S83" s="7">
        <v>1</v>
      </c>
      <c r="T83" s="28">
        <v>1</v>
      </c>
      <c r="U83" s="40" t="s">
        <v>739</v>
      </c>
    </row>
    <row r="84" spans="1:21" x14ac:dyDescent="0.25">
      <c r="A84" s="7" t="s">
        <v>446</v>
      </c>
      <c r="B84" s="7" t="str">
        <f t="shared" si="1"/>
        <v>Plataforma para la administración del sistema de gestión de Calidad</v>
      </c>
      <c r="C84" s="9" t="s">
        <v>430</v>
      </c>
      <c r="D84" s="9" t="s">
        <v>431</v>
      </c>
      <c r="E84" s="7" t="s">
        <v>432</v>
      </c>
      <c r="F84" s="7" t="s">
        <v>433</v>
      </c>
      <c r="G84" s="7" t="s">
        <v>438</v>
      </c>
      <c r="H84" s="7" t="s">
        <v>446</v>
      </c>
      <c r="I84" s="7" t="s">
        <v>23</v>
      </c>
      <c r="J84" s="7" t="s">
        <v>28</v>
      </c>
      <c r="K84" s="7" t="s">
        <v>25</v>
      </c>
      <c r="L84" s="7" t="s">
        <v>447</v>
      </c>
      <c r="M84" s="7"/>
      <c r="N84" s="7">
        <v>0</v>
      </c>
      <c r="O84" s="7">
        <v>1</v>
      </c>
      <c r="P84" s="7">
        <v>0</v>
      </c>
      <c r="Q84" s="7">
        <v>0</v>
      </c>
      <c r="R84" s="7">
        <v>0</v>
      </c>
      <c r="S84" s="7">
        <v>1</v>
      </c>
      <c r="T84" s="28">
        <v>0.25</v>
      </c>
      <c r="U84" s="40" t="s">
        <v>740</v>
      </c>
    </row>
    <row r="85" spans="1:21" x14ac:dyDescent="0.25">
      <c r="A85" s="7" t="s">
        <v>856</v>
      </c>
      <c r="B85" s="7" t="str">
        <f t="shared" si="1"/>
        <v>Dotaciones entregadas para mejorar el fortalecimiento de los recursos técnicos y físicos para el mejoramiento de la comunicación e interrelación con la comunidad</v>
      </c>
      <c r="C85" s="9" t="s">
        <v>430</v>
      </c>
      <c r="D85" s="9" t="s">
        <v>431</v>
      </c>
      <c r="E85" s="7" t="s">
        <v>432</v>
      </c>
      <c r="F85" s="7" t="s">
        <v>433</v>
      </c>
      <c r="G85" s="7" t="s">
        <v>448</v>
      </c>
      <c r="H85" s="7" t="s">
        <v>741</v>
      </c>
      <c r="I85" s="7" t="s">
        <v>140</v>
      </c>
      <c r="J85" s="7" t="s">
        <v>28</v>
      </c>
      <c r="K85" s="7" t="s">
        <v>25</v>
      </c>
      <c r="L85" s="7" t="s">
        <v>742</v>
      </c>
      <c r="M85" s="7"/>
      <c r="N85" s="7">
        <v>0</v>
      </c>
      <c r="O85" s="7">
        <v>4</v>
      </c>
      <c r="P85" s="7">
        <v>1</v>
      </c>
      <c r="Q85" s="7">
        <v>1</v>
      </c>
      <c r="R85" s="7">
        <v>1</v>
      </c>
      <c r="S85" s="7">
        <v>1</v>
      </c>
      <c r="T85" s="28">
        <v>0</v>
      </c>
      <c r="U85" s="40" t="s">
        <v>743</v>
      </c>
    </row>
    <row r="86" spans="1:21" x14ac:dyDescent="0.25">
      <c r="A86" s="7" t="s">
        <v>744</v>
      </c>
      <c r="B86" s="7" t="str">
        <f t="shared" si="1"/>
        <v>Actividades realizadas para el mejoramiento de la comunicación e interrelación con la comunidad (alcaldías en mi barrio, rendición de cuentas, eventos, FreePress)</v>
      </c>
      <c r="C86" s="9" t="s">
        <v>430</v>
      </c>
      <c r="D86" s="9" t="s">
        <v>431</v>
      </c>
      <c r="E86" s="7" t="s">
        <v>432</v>
      </c>
      <c r="F86" s="7" t="s">
        <v>433</v>
      </c>
      <c r="G86" s="7" t="s">
        <v>448</v>
      </c>
      <c r="H86" s="7" t="s">
        <v>744</v>
      </c>
      <c r="I86" s="7" t="s">
        <v>60</v>
      </c>
      <c r="J86" s="7" t="s">
        <v>24</v>
      </c>
      <c r="K86" s="7" t="s">
        <v>25</v>
      </c>
      <c r="L86" s="7" t="s">
        <v>745</v>
      </c>
      <c r="M86" s="7" t="s">
        <v>746</v>
      </c>
      <c r="N86" s="7">
        <v>4</v>
      </c>
      <c r="O86" s="7">
        <v>4</v>
      </c>
      <c r="P86" s="7">
        <v>4</v>
      </c>
      <c r="Q86" s="7">
        <v>4</v>
      </c>
      <c r="R86" s="7">
        <v>4</v>
      </c>
      <c r="S86" s="7">
        <v>4</v>
      </c>
      <c r="T86" s="76">
        <v>4</v>
      </c>
      <c r="U86" s="40" t="s">
        <v>747</v>
      </c>
    </row>
    <row r="87" spans="1:21" x14ac:dyDescent="0.25">
      <c r="A87" s="7" t="s">
        <v>857</v>
      </c>
      <c r="B87" s="7" t="str">
        <f t="shared" si="1"/>
        <v>Número de alcaldías en mi barrio</v>
      </c>
      <c r="C87" s="9" t="s">
        <v>430</v>
      </c>
      <c r="D87" s="9" t="s">
        <v>431</v>
      </c>
      <c r="E87" s="7" t="s">
        <v>432</v>
      </c>
      <c r="F87" s="7" t="s">
        <v>470</v>
      </c>
      <c r="G87" s="7" t="s">
        <v>471</v>
      </c>
      <c r="H87" s="7" t="s">
        <v>748</v>
      </c>
      <c r="I87" s="7" t="s">
        <v>23</v>
      </c>
      <c r="J87" s="7" t="s">
        <v>24</v>
      </c>
      <c r="K87" s="7" t="s">
        <v>25</v>
      </c>
      <c r="L87" s="7" t="s">
        <v>749</v>
      </c>
      <c r="M87" s="7"/>
      <c r="N87" s="7">
        <v>10</v>
      </c>
      <c r="O87" s="7">
        <v>10</v>
      </c>
      <c r="P87" s="7">
        <v>10</v>
      </c>
      <c r="Q87" s="7">
        <v>10</v>
      </c>
      <c r="R87" s="7">
        <v>10</v>
      </c>
      <c r="S87" s="7">
        <v>10</v>
      </c>
      <c r="T87" s="76">
        <v>3</v>
      </c>
      <c r="U87" s="40" t="s">
        <v>750</v>
      </c>
    </row>
    <row r="88" spans="1:21" x14ac:dyDescent="0.25">
      <c r="A88" s="7" t="s">
        <v>492</v>
      </c>
      <c r="B88" s="7" t="str">
        <f t="shared" si="1"/>
        <v>Implementación de actividades que impactan los 4 ejes de gobierno en linea (rendicion de cuentas, tramites y servicios, protección de la información, servicios tecnologicos )de cara al ciudadano</v>
      </c>
      <c r="C88" s="9" t="s">
        <v>430</v>
      </c>
      <c r="D88" s="27" t="s">
        <v>431</v>
      </c>
      <c r="E88" s="7" t="s">
        <v>432</v>
      </c>
      <c r="F88" s="7" t="s">
        <v>486</v>
      </c>
      <c r="G88" s="7" t="s">
        <v>491</v>
      </c>
      <c r="H88" s="7" t="s">
        <v>492</v>
      </c>
      <c r="I88" s="7" t="s">
        <v>23</v>
      </c>
      <c r="J88" s="7" t="s">
        <v>24</v>
      </c>
      <c r="K88" s="7" t="s">
        <v>25</v>
      </c>
      <c r="L88" s="7" t="s">
        <v>751</v>
      </c>
      <c r="M88" s="7"/>
      <c r="N88" s="7">
        <v>0</v>
      </c>
      <c r="O88" s="7">
        <v>4</v>
      </c>
      <c r="P88" s="7">
        <v>4</v>
      </c>
      <c r="Q88" s="7">
        <v>4</v>
      </c>
      <c r="R88" s="7">
        <v>4</v>
      </c>
      <c r="S88" s="7">
        <v>4</v>
      </c>
      <c r="T88" s="41">
        <v>4</v>
      </c>
      <c r="U88" s="42" t="s">
        <v>752</v>
      </c>
    </row>
    <row r="89" spans="1:21" x14ac:dyDescent="0.25">
      <c r="A89" s="7" t="s">
        <v>498</v>
      </c>
      <c r="B89" s="7" t="str">
        <f t="shared" si="1"/>
        <v>Número de rendiciones de cuentas socializadas con la comunidad</v>
      </c>
      <c r="C89" s="9" t="s">
        <v>430</v>
      </c>
      <c r="D89" s="27" t="s">
        <v>431</v>
      </c>
      <c r="E89" s="7" t="s">
        <v>432</v>
      </c>
      <c r="F89" s="7" t="s">
        <v>486</v>
      </c>
      <c r="G89" s="7" t="s">
        <v>497</v>
      </c>
      <c r="H89" s="7" t="s">
        <v>498</v>
      </c>
      <c r="I89" s="7" t="s">
        <v>23</v>
      </c>
      <c r="J89" s="7" t="s">
        <v>28</v>
      </c>
      <c r="K89" s="7" t="s">
        <v>25</v>
      </c>
      <c r="L89" s="7" t="s">
        <v>498</v>
      </c>
      <c r="M89" s="7"/>
      <c r="N89" s="7">
        <v>0</v>
      </c>
      <c r="O89" s="7">
        <v>40</v>
      </c>
      <c r="P89" s="7">
        <v>10</v>
      </c>
      <c r="Q89" s="7">
        <v>10</v>
      </c>
      <c r="R89" s="7">
        <v>10</v>
      </c>
      <c r="S89" s="7">
        <v>10</v>
      </c>
      <c r="T89" s="76">
        <v>4</v>
      </c>
      <c r="U89" s="40" t="s">
        <v>753</v>
      </c>
    </row>
    <row r="90" spans="1:21" x14ac:dyDescent="0.25">
      <c r="A90" s="7" t="s">
        <v>755</v>
      </c>
      <c r="B90" s="7" t="str">
        <f t="shared" si="1"/>
        <v>Número de capacitaciones realizadas para consolidar la implementación de los objetivos Desarrollo sostenible</v>
      </c>
      <c r="C90" s="9" t="s">
        <v>149</v>
      </c>
      <c r="D90" s="9" t="s">
        <v>754</v>
      </c>
      <c r="E90" s="43" t="s">
        <v>19</v>
      </c>
      <c r="F90" s="7" t="s">
        <v>173</v>
      </c>
      <c r="G90" s="7" t="s">
        <v>207</v>
      </c>
      <c r="H90" s="7" t="s">
        <v>755</v>
      </c>
      <c r="I90" s="43" t="s">
        <v>23</v>
      </c>
      <c r="J90" s="7" t="s">
        <v>28</v>
      </c>
      <c r="K90" s="43" t="s">
        <v>25</v>
      </c>
      <c r="L90" s="44" t="s">
        <v>755</v>
      </c>
      <c r="M90" s="7"/>
      <c r="N90" s="7">
        <v>0</v>
      </c>
      <c r="O90" s="7">
        <v>4</v>
      </c>
      <c r="P90" s="36">
        <v>1</v>
      </c>
      <c r="Q90" s="44">
        <v>1</v>
      </c>
      <c r="R90" s="43">
        <v>1</v>
      </c>
      <c r="S90" s="7">
        <v>1</v>
      </c>
      <c r="T90" s="75">
        <v>0</v>
      </c>
      <c r="U90" s="28"/>
    </row>
    <row r="91" spans="1:21" x14ac:dyDescent="0.25">
      <c r="A91" s="13" t="s">
        <v>318</v>
      </c>
      <c r="B91" s="7" t="str">
        <f t="shared" si="1"/>
        <v>Revisiones al direccionamiento estratégico del municipio realizado</v>
      </c>
      <c r="C91" s="9" t="s">
        <v>149</v>
      </c>
      <c r="D91" s="9" t="s">
        <v>756</v>
      </c>
      <c r="E91" s="45" t="s">
        <v>287</v>
      </c>
      <c r="F91" s="13" t="s">
        <v>288</v>
      </c>
      <c r="G91" s="13" t="s">
        <v>317</v>
      </c>
      <c r="H91" s="13" t="s">
        <v>318</v>
      </c>
      <c r="I91" s="45" t="s">
        <v>140</v>
      </c>
      <c r="J91" s="13" t="s">
        <v>24</v>
      </c>
      <c r="K91" s="45" t="s">
        <v>25</v>
      </c>
      <c r="L91" s="13" t="s">
        <v>757</v>
      </c>
      <c r="M91" s="13"/>
      <c r="N91" s="13">
        <v>0</v>
      </c>
      <c r="O91" s="13">
        <v>1</v>
      </c>
      <c r="P91" s="36">
        <v>1</v>
      </c>
      <c r="Q91" s="44">
        <v>1</v>
      </c>
      <c r="R91" s="45">
        <v>1</v>
      </c>
      <c r="S91" s="13">
        <v>1</v>
      </c>
      <c r="T91" s="75">
        <v>0.5</v>
      </c>
      <c r="U91" s="34" t="s">
        <v>758</v>
      </c>
    </row>
    <row r="92" spans="1:21" x14ac:dyDescent="0.25">
      <c r="A92" s="7" t="s">
        <v>338</v>
      </c>
      <c r="B92" s="7" t="str">
        <f t="shared" si="1"/>
        <v>Número de capacitaciones, seminarios y talleres para la promoción del desarrollo turístico y cultural</v>
      </c>
      <c r="C92" s="9" t="s">
        <v>149</v>
      </c>
      <c r="D92" s="9" t="s">
        <v>754</v>
      </c>
      <c r="E92" s="43" t="s">
        <v>287</v>
      </c>
      <c r="F92" s="7" t="s">
        <v>336</v>
      </c>
      <c r="G92" s="7" t="s">
        <v>337</v>
      </c>
      <c r="H92" s="7" t="s">
        <v>338</v>
      </c>
      <c r="I92" s="43" t="s">
        <v>23</v>
      </c>
      <c r="J92" s="7" t="s">
        <v>28</v>
      </c>
      <c r="K92" s="43" t="s">
        <v>25</v>
      </c>
      <c r="L92" s="44" t="s">
        <v>338</v>
      </c>
      <c r="M92" s="7"/>
      <c r="N92" s="7">
        <v>0</v>
      </c>
      <c r="O92" s="7">
        <v>4</v>
      </c>
      <c r="P92" s="36">
        <v>1</v>
      </c>
      <c r="Q92" s="44">
        <v>1</v>
      </c>
      <c r="R92" s="43">
        <v>1</v>
      </c>
      <c r="S92" s="7">
        <v>1</v>
      </c>
      <c r="T92" s="75">
        <v>2</v>
      </c>
      <c r="U92" s="33" t="s">
        <v>759</v>
      </c>
    </row>
    <row r="93" spans="1:21" x14ac:dyDescent="0.25">
      <c r="A93" s="7" t="s">
        <v>858</v>
      </c>
      <c r="B93" s="7" t="str">
        <f t="shared" si="1"/>
        <v>Ideas de negocios Apoyadas para el empleo y la empresa</v>
      </c>
      <c r="C93" s="9" t="s">
        <v>149</v>
      </c>
      <c r="D93" s="9" t="s">
        <v>760</v>
      </c>
      <c r="E93" s="43" t="s">
        <v>287</v>
      </c>
      <c r="F93" s="7" t="s">
        <v>288</v>
      </c>
      <c r="G93" s="7" t="s">
        <v>289</v>
      </c>
      <c r="H93" s="7" t="s">
        <v>290</v>
      </c>
      <c r="I93" s="43" t="s">
        <v>140</v>
      </c>
      <c r="J93" s="7" t="s">
        <v>28</v>
      </c>
      <c r="K93" s="43" t="s">
        <v>25</v>
      </c>
      <c r="L93" s="7" t="s">
        <v>761</v>
      </c>
      <c r="M93" s="7"/>
      <c r="N93" s="7">
        <v>0</v>
      </c>
      <c r="O93" s="7">
        <v>480</v>
      </c>
      <c r="P93" s="36">
        <v>120</v>
      </c>
      <c r="Q93" s="44">
        <v>120</v>
      </c>
      <c r="R93" s="43">
        <v>120</v>
      </c>
      <c r="S93" s="7">
        <v>120</v>
      </c>
      <c r="T93" s="33" t="s">
        <v>762</v>
      </c>
      <c r="U93" s="75">
        <v>13</v>
      </c>
    </row>
    <row r="94" spans="1:21" x14ac:dyDescent="0.25">
      <c r="A94" s="7" t="s">
        <v>293</v>
      </c>
      <c r="B94" s="7" t="str">
        <f t="shared" si="1"/>
        <v>Mantenimiento y fortalecimiento al banco siderense para el desarrollo</v>
      </c>
      <c r="C94" s="9" t="s">
        <v>149</v>
      </c>
      <c r="D94" s="9" t="s">
        <v>760</v>
      </c>
      <c r="E94" s="43" t="s">
        <v>287</v>
      </c>
      <c r="F94" s="7" t="s">
        <v>288</v>
      </c>
      <c r="G94" s="7" t="s">
        <v>292</v>
      </c>
      <c r="H94" s="7" t="s">
        <v>293</v>
      </c>
      <c r="I94" s="43" t="s">
        <v>23</v>
      </c>
      <c r="J94" s="7" t="s">
        <v>24</v>
      </c>
      <c r="K94" s="43" t="s">
        <v>25</v>
      </c>
      <c r="L94" s="7" t="s">
        <v>293</v>
      </c>
      <c r="M94" s="7"/>
      <c r="N94" s="7">
        <v>1</v>
      </c>
      <c r="O94" s="7">
        <v>1</v>
      </c>
      <c r="P94" s="36">
        <v>1</v>
      </c>
      <c r="Q94" s="44">
        <v>1</v>
      </c>
      <c r="R94" s="43">
        <v>1</v>
      </c>
      <c r="S94" s="7">
        <v>1</v>
      </c>
      <c r="T94" s="33">
        <v>0</v>
      </c>
      <c r="U94" s="75">
        <v>0</v>
      </c>
    </row>
    <row r="95" spans="1:21" x14ac:dyDescent="0.25">
      <c r="A95" s="7" t="s">
        <v>859</v>
      </c>
      <c r="B95" s="7" t="str">
        <f t="shared" si="1"/>
        <v>Conferencias realizadas para finanzas personales</v>
      </c>
      <c r="C95" s="9" t="s">
        <v>149</v>
      </c>
      <c r="D95" s="9" t="s">
        <v>760</v>
      </c>
      <c r="E95" s="43" t="s">
        <v>287</v>
      </c>
      <c r="F95" s="7" t="s">
        <v>288</v>
      </c>
      <c r="G95" s="7" t="s">
        <v>292</v>
      </c>
      <c r="H95" s="7" t="s">
        <v>294</v>
      </c>
      <c r="I95" s="43" t="s">
        <v>23</v>
      </c>
      <c r="J95" s="7" t="s">
        <v>28</v>
      </c>
      <c r="K95" s="43" t="s">
        <v>25</v>
      </c>
      <c r="L95" s="7" t="s">
        <v>295</v>
      </c>
      <c r="M95" s="7"/>
      <c r="N95" s="7">
        <v>0</v>
      </c>
      <c r="O95" s="7">
        <v>40</v>
      </c>
      <c r="P95" s="36">
        <v>10</v>
      </c>
      <c r="Q95" s="44">
        <v>10</v>
      </c>
      <c r="R95" s="43">
        <v>10</v>
      </c>
      <c r="S95" s="7">
        <v>10</v>
      </c>
      <c r="T95" s="33" t="s">
        <v>764</v>
      </c>
      <c r="U95" s="75">
        <v>3</v>
      </c>
    </row>
    <row r="96" spans="1:21" x14ac:dyDescent="0.25">
      <c r="A96" s="7" t="s">
        <v>299</v>
      </c>
      <c r="B96" s="7" t="str">
        <f t="shared" si="1"/>
        <v>Número de capacitaciones, seminarios y talleres en procesos de producción, distribución, comercialización y acceso para el empleo</v>
      </c>
      <c r="C96" s="9" t="s">
        <v>149</v>
      </c>
      <c r="D96" s="9" t="s">
        <v>760</v>
      </c>
      <c r="E96" s="43" t="s">
        <v>287</v>
      </c>
      <c r="F96" s="7" t="s">
        <v>288</v>
      </c>
      <c r="G96" s="7" t="s">
        <v>298</v>
      </c>
      <c r="H96" s="7" t="s">
        <v>299</v>
      </c>
      <c r="I96" s="43" t="s">
        <v>23</v>
      </c>
      <c r="J96" s="7" t="s">
        <v>28</v>
      </c>
      <c r="K96" s="43" t="s">
        <v>25</v>
      </c>
      <c r="L96" s="7" t="s">
        <v>300</v>
      </c>
      <c r="M96" s="7"/>
      <c r="N96" s="7">
        <v>0</v>
      </c>
      <c r="O96" s="7">
        <v>4</v>
      </c>
      <c r="P96" s="36">
        <v>1</v>
      </c>
      <c r="Q96" s="44">
        <v>1</v>
      </c>
      <c r="R96" s="43">
        <v>1</v>
      </c>
      <c r="S96" s="7">
        <v>1</v>
      </c>
      <c r="T96" s="34" t="s">
        <v>765</v>
      </c>
      <c r="U96" s="75">
        <v>7</v>
      </c>
    </row>
    <row r="97" spans="1:21" x14ac:dyDescent="0.25">
      <c r="A97" s="7" t="s">
        <v>306</v>
      </c>
      <c r="B97" s="7" t="str">
        <f t="shared" si="1"/>
        <v>Proyectos Apoyados a las apropiaciones tecnológicas en procesos empresariales</v>
      </c>
      <c r="C97" s="9" t="s">
        <v>149</v>
      </c>
      <c r="D97" s="9" t="s">
        <v>760</v>
      </c>
      <c r="E97" s="43" t="s">
        <v>287</v>
      </c>
      <c r="F97" s="7" t="s">
        <v>288</v>
      </c>
      <c r="G97" s="7" t="s">
        <v>305</v>
      </c>
      <c r="H97" s="7" t="s">
        <v>766</v>
      </c>
      <c r="I97" s="43" t="s">
        <v>23</v>
      </c>
      <c r="J97" s="7" t="s">
        <v>24</v>
      </c>
      <c r="K97" s="43" t="s">
        <v>25</v>
      </c>
      <c r="L97" s="7" t="s">
        <v>307</v>
      </c>
      <c r="M97" s="7"/>
      <c r="N97" s="7">
        <v>0</v>
      </c>
      <c r="O97" s="7">
        <v>1</v>
      </c>
      <c r="P97" s="36">
        <v>1</v>
      </c>
      <c r="Q97" s="44">
        <v>1</v>
      </c>
      <c r="R97" s="43">
        <v>1</v>
      </c>
      <c r="S97" s="7">
        <v>1</v>
      </c>
      <c r="T97" s="33" t="s">
        <v>763</v>
      </c>
      <c r="U97" s="75">
        <v>0</v>
      </c>
    </row>
    <row r="98" spans="1:21" x14ac:dyDescent="0.25">
      <c r="A98" s="7" t="s">
        <v>767</v>
      </c>
      <c r="B98" s="7" t="str">
        <f t="shared" si="1"/>
        <v>Alianzas para el desarrollo empresarial e industrial (Cámara de comercio, Sena, colombo canadiense)</v>
      </c>
      <c r="C98" s="9" t="s">
        <v>149</v>
      </c>
      <c r="D98" s="9" t="s">
        <v>760</v>
      </c>
      <c r="E98" s="43" t="s">
        <v>287</v>
      </c>
      <c r="F98" s="7" t="s">
        <v>288</v>
      </c>
      <c r="G98" s="7" t="s">
        <v>308</v>
      </c>
      <c r="H98" s="7" t="s">
        <v>767</v>
      </c>
      <c r="I98" s="43" t="s">
        <v>23</v>
      </c>
      <c r="J98" s="7" t="s">
        <v>28</v>
      </c>
      <c r="K98" s="43" t="s">
        <v>25</v>
      </c>
      <c r="L98" s="7" t="s">
        <v>310</v>
      </c>
      <c r="M98" s="7"/>
      <c r="N98" s="7">
        <v>1</v>
      </c>
      <c r="O98" s="7">
        <v>3</v>
      </c>
      <c r="P98" s="36">
        <v>5</v>
      </c>
      <c r="Q98" s="44">
        <v>1</v>
      </c>
      <c r="R98" s="43">
        <v>1</v>
      </c>
      <c r="S98" s="7">
        <v>1</v>
      </c>
      <c r="T98" s="34" t="s">
        <v>768</v>
      </c>
      <c r="U98" s="46">
        <v>5</v>
      </c>
    </row>
    <row r="99" spans="1:21" x14ac:dyDescent="0.25">
      <c r="A99" s="7" t="s">
        <v>312</v>
      </c>
      <c r="B99" s="7" t="str">
        <f t="shared" si="1"/>
        <v>Capacitaciones de fortalecimiento para planes de negocios y proyectos de emprendimiento</v>
      </c>
      <c r="C99" s="9" t="s">
        <v>149</v>
      </c>
      <c r="D99" s="9" t="s">
        <v>760</v>
      </c>
      <c r="E99" s="43" t="s">
        <v>287</v>
      </c>
      <c r="F99" s="7" t="s">
        <v>288</v>
      </c>
      <c r="G99" s="7" t="s">
        <v>311</v>
      </c>
      <c r="H99" s="7" t="s">
        <v>312</v>
      </c>
      <c r="I99" s="43" t="s">
        <v>23</v>
      </c>
      <c r="J99" s="7" t="s">
        <v>28</v>
      </c>
      <c r="K99" s="43" t="s">
        <v>25</v>
      </c>
      <c r="L99" s="7" t="s">
        <v>313</v>
      </c>
      <c r="M99" s="7"/>
      <c r="N99" s="7">
        <v>0</v>
      </c>
      <c r="O99" s="7">
        <v>32</v>
      </c>
      <c r="P99" s="36">
        <v>8</v>
      </c>
      <c r="Q99" s="44">
        <v>8</v>
      </c>
      <c r="R99" s="43">
        <v>8</v>
      </c>
      <c r="S99" s="7">
        <v>8</v>
      </c>
      <c r="T99" s="34" t="s">
        <v>765</v>
      </c>
      <c r="U99" s="75">
        <v>7</v>
      </c>
    </row>
    <row r="100" spans="1:21" x14ac:dyDescent="0.25">
      <c r="A100" s="7" t="s">
        <v>315</v>
      </c>
      <c r="B100" s="7" t="str">
        <f t="shared" si="1"/>
        <v>Ferias y festivales realizados para el sector emprendimiento nacidos en el banco</v>
      </c>
      <c r="C100" s="9" t="s">
        <v>149</v>
      </c>
      <c r="D100" s="9" t="s">
        <v>760</v>
      </c>
      <c r="E100" s="43" t="s">
        <v>287</v>
      </c>
      <c r="F100" s="7" t="s">
        <v>288</v>
      </c>
      <c r="G100" s="7" t="s">
        <v>314</v>
      </c>
      <c r="H100" s="7" t="s">
        <v>315</v>
      </c>
      <c r="I100" s="43" t="s">
        <v>23</v>
      </c>
      <c r="J100" s="7" t="s">
        <v>28</v>
      </c>
      <c r="K100" s="43" t="s">
        <v>25</v>
      </c>
      <c r="L100" s="7" t="s">
        <v>316</v>
      </c>
      <c r="M100" s="7"/>
      <c r="N100" s="7">
        <v>0</v>
      </c>
      <c r="O100" s="7">
        <v>4</v>
      </c>
      <c r="P100" s="36">
        <v>1</v>
      </c>
      <c r="Q100" s="44">
        <v>1</v>
      </c>
      <c r="R100" s="43">
        <v>1</v>
      </c>
      <c r="S100" s="7">
        <v>1</v>
      </c>
      <c r="T100" s="33" t="s">
        <v>763</v>
      </c>
      <c r="U100" s="75">
        <v>0</v>
      </c>
    </row>
    <row r="101" spans="1:21" x14ac:dyDescent="0.25">
      <c r="A101" s="13" t="s">
        <v>329</v>
      </c>
      <c r="B101" s="7" t="str">
        <f t="shared" si="1"/>
        <v>Incentivos a la inversión y fortalecimiento de capacidades municipales entregados</v>
      </c>
      <c r="C101" s="9" t="s">
        <v>149</v>
      </c>
      <c r="D101" s="9" t="s">
        <v>760</v>
      </c>
      <c r="E101" s="45" t="s">
        <v>287</v>
      </c>
      <c r="F101" s="13" t="s">
        <v>324</v>
      </c>
      <c r="G101" s="13" t="s">
        <v>328</v>
      </c>
      <c r="H101" s="13" t="s">
        <v>329</v>
      </c>
      <c r="I101" s="45" t="s">
        <v>23</v>
      </c>
      <c r="J101" s="13" t="s">
        <v>28</v>
      </c>
      <c r="K101" s="45" t="s">
        <v>25</v>
      </c>
      <c r="L101" s="13" t="s">
        <v>769</v>
      </c>
      <c r="M101" s="13"/>
      <c r="N101" s="13">
        <v>0</v>
      </c>
      <c r="O101" s="13">
        <v>4</v>
      </c>
      <c r="P101" s="36">
        <v>1</v>
      </c>
      <c r="Q101" s="44">
        <v>1</v>
      </c>
      <c r="R101" s="45">
        <v>1</v>
      </c>
      <c r="S101" s="13">
        <v>1</v>
      </c>
      <c r="T101" s="34" t="s">
        <v>770</v>
      </c>
      <c r="U101" s="75">
        <v>13</v>
      </c>
    </row>
    <row r="102" spans="1:21" x14ac:dyDescent="0.25">
      <c r="A102" s="7" t="s">
        <v>332</v>
      </c>
      <c r="B102" s="7" t="str">
        <f t="shared" si="1"/>
        <v>Seguimiento al programa de innovación y emprendimiento innovador (Proyecto energia solar)</v>
      </c>
      <c r="C102" s="9" t="s">
        <v>149</v>
      </c>
      <c r="D102" s="9" t="s">
        <v>760</v>
      </c>
      <c r="E102" s="43" t="s">
        <v>287</v>
      </c>
      <c r="F102" s="7" t="s">
        <v>324</v>
      </c>
      <c r="G102" s="7" t="s">
        <v>331</v>
      </c>
      <c r="H102" s="7" t="s">
        <v>332</v>
      </c>
      <c r="I102" s="43" t="s">
        <v>140</v>
      </c>
      <c r="J102" s="7" t="s">
        <v>24</v>
      </c>
      <c r="K102" s="43" t="s">
        <v>25</v>
      </c>
      <c r="L102" s="7" t="s">
        <v>771</v>
      </c>
      <c r="M102" s="7"/>
      <c r="N102" s="7">
        <v>1</v>
      </c>
      <c r="O102" s="7">
        <v>1</v>
      </c>
      <c r="P102" s="36">
        <v>1</v>
      </c>
      <c r="Q102" s="44">
        <v>1</v>
      </c>
      <c r="R102" s="43">
        <v>1</v>
      </c>
      <c r="S102" s="7">
        <v>1</v>
      </c>
      <c r="T102" s="76">
        <v>1</v>
      </c>
      <c r="U102" s="33" t="s">
        <v>772</v>
      </c>
    </row>
    <row r="103" spans="1:21" x14ac:dyDescent="0.25">
      <c r="A103" s="13" t="s">
        <v>335</v>
      </c>
      <c r="B103" s="7" t="str">
        <f t="shared" si="1"/>
        <v>política pública de productividad y competitividad implementada</v>
      </c>
      <c r="C103" s="9" t="s">
        <v>149</v>
      </c>
      <c r="D103" s="9" t="s">
        <v>760</v>
      </c>
      <c r="E103" s="45" t="s">
        <v>287</v>
      </c>
      <c r="F103" s="13" t="s">
        <v>324</v>
      </c>
      <c r="G103" s="13" t="s">
        <v>334</v>
      </c>
      <c r="H103" s="13" t="s">
        <v>335</v>
      </c>
      <c r="I103" s="45" t="s">
        <v>140</v>
      </c>
      <c r="J103" s="13" t="s">
        <v>28</v>
      </c>
      <c r="K103" s="45" t="s">
        <v>25</v>
      </c>
      <c r="L103" s="13" t="s">
        <v>335</v>
      </c>
      <c r="M103" s="13"/>
      <c r="N103" s="13">
        <v>0</v>
      </c>
      <c r="O103" s="13">
        <v>1</v>
      </c>
      <c r="P103" s="36">
        <v>0</v>
      </c>
      <c r="Q103" s="44">
        <v>0</v>
      </c>
      <c r="R103" s="45">
        <v>0</v>
      </c>
      <c r="S103" s="13">
        <v>1</v>
      </c>
      <c r="T103" s="34">
        <v>0</v>
      </c>
      <c r="U103" s="75" t="s">
        <v>763</v>
      </c>
    </row>
    <row r="104" spans="1:21" x14ac:dyDescent="0.25">
      <c r="A104" s="13" t="s">
        <v>466</v>
      </c>
      <c r="B104" s="7" t="str">
        <f t="shared" si="1"/>
        <v>Alianzas público- privadas para el desarrollo municipal</v>
      </c>
      <c r="C104" s="9" t="s">
        <v>149</v>
      </c>
      <c r="D104" s="9" t="s">
        <v>760</v>
      </c>
      <c r="E104" s="45" t="s">
        <v>432</v>
      </c>
      <c r="F104" s="13" t="s">
        <v>433</v>
      </c>
      <c r="G104" s="13" t="s">
        <v>465</v>
      </c>
      <c r="H104" s="13" t="s">
        <v>466</v>
      </c>
      <c r="I104" s="45" t="s">
        <v>23</v>
      </c>
      <c r="J104" s="13" t="s">
        <v>28</v>
      </c>
      <c r="K104" s="45" t="s">
        <v>25</v>
      </c>
      <c r="L104" s="13" t="s">
        <v>773</v>
      </c>
      <c r="M104" s="13"/>
      <c r="N104" s="13">
        <v>0</v>
      </c>
      <c r="O104" s="13">
        <v>4</v>
      </c>
      <c r="P104" s="36">
        <v>1</v>
      </c>
      <c r="Q104" s="44">
        <v>1</v>
      </c>
      <c r="R104" s="45">
        <v>1</v>
      </c>
      <c r="S104" s="13">
        <v>1</v>
      </c>
      <c r="T104" s="34" t="s">
        <v>768</v>
      </c>
      <c r="U104" s="75">
        <v>5</v>
      </c>
    </row>
    <row r="105" spans="1:21" x14ac:dyDescent="0.25">
      <c r="A105" s="48" t="s">
        <v>152</v>
      </c>
      <c r="B105" s="7" t="str">
        <f t="shared" si="1"/>
        <v>Obras de espacio público y equipamiento colectivo</v>
      </c>
      <c r="C105" s="9" t="s">
        <v>149</v>
      </c>
      <c r="D105" s="9" t="s">
        <v>774</v>
      </c>
      <c r="E105" s="47" t="s">
        <v>19</v>
      </c>
      <c r="F105" s="48" t="s">
        <v>150</v>
      </c>
      <c r="G105" s="48" t="s">
        <v>151</v>
      </c>
      <c r="H105" s="48" t="s">
        <v>152</v>
      </c>
      <c r="I105" s="47" t="s">
        <v>23</v>
      </c>
      <c r="J105" s="48" t="s">
        <v>28</v>
      </c>
      <c r="K105" s="47" t="s">
        <v>25</v>
      </c>
      <c r="L105" s="48" t="s">
        <v>775</v>
      </c>
      <c r="M105" s="48"/>
      <c r="N105" s="48">
        <v>0</v>
      </c>
      <c r="O105" s="48">
        <v>40</v>
      </c>
      <c r="P105" s="49">
        <v>10</v>
      </c>
      <c r="Q105" s="50">
        <v>10</v>
      </c>
      <c r="R105" s="47">
        <v>10</v>
      </c>
      <c r="S105" s="48">
        <v>10</v>
      </c>
      <c r="T105" s="77">
        <v>2</v>
      </c>
      <c r="U105" s="51" t="s">
        <v>776</v>
      </c>
    </row>
    <row r="106" spans="1:21" x14ac:dyDescent="0.25">
      <c r="A106" s="13" t="s">
        <v>169</v>
      </c>
      <c r="B106" s="7" t="str">
        <f t="shared" si="1"/>
        <v>Metros cuadrados legalizados de viviendas</v>
      </c>
      <c r="C106" s="9" t="s">
        <v>149</v>
      </c>
      <c r="D106" s="9" t="s">
        <v>777</v>
      </c>
      <c r="E106" s="45" t="s">
        <v>19</v>
      </c>
      <c r="F106" s="13" t="s">
        <v>150</v>
      </c>
      <c r="G106" s="13" t="s">
        <v>168</v>
      </c>
      <c r="H106" s="13" t="s">
        <v>169</v>
      </c>
      <c r="I106" s="45" t="s">
        <v>23</v>
      </c>
      <c r="J106" s="13" t="s">
        <v>28</v>
      </c>
      <c r="K106" s="45" t="s">
        <v>25</v>
      </c>
      <c r="L106" s="13" t="s">
        <v>170</v>
      </c>
      <c r="M106" s="13"/>
      <c r="N106" s="13">
        <v>10168.780000000001</v>
      </c>
      <c r="O106" s="13">
        <v>12000</v>
      </c>
      <c r="P106" s="36">
        <v>3000</v>
      </c>
      <c r="Q106" s="44">
        <v>3000</v>
      </c>
      <c r="R106" s="45">
        <v>3000</v>
      </c>
      <c r="S106" s="13">
        <v>3000</v>
      </c>
      <c r="T106" s="35">
        <v>808.29</v>
      </c>
      <c r="U106" s="52" t="s">
        <v>907</v>
      </c>
    </row>
    <row r="107" spans="1:21" x14ac:dyDescent="0.25">
      <c r="A107" s="13" t="s">
        <v>469</v>
      </c>
      <c r="B107" s="7" t="str">
        <f t="shared" si="1"/>
        <v>Actualización de mediano plazo del PBOT realizada</v>
      </c>
      <c r="C107" s="9" t="s">
        <v>149</v>
      </c>
      <c r="D107" s="9" t="s">
        <v>774</v>
      </c>
      <c r="E107" s="45" t="s">
        <v>432</v>
      </c>
      <c r="F107" s="13" t="s">
        <v>433</v>
      </c>
      <c r="G107" s="13" t="s">
        <v>468</v>
      </c>
      <c r="H107" s="13" t="s">
        <v>469</v>
      </c>
      <c r="I107" s="45" t="s">
        <v>23</v>
      </c>
      <c r="J107" s="13" t="s">
        <v>28</v>
      </c>
      <c r="K107" s="45" t="s">
        <v>25</v>
      </c>
      <c r="L107" s="13" t="s">
        <v>469</v>
      </c>
      <c r="M107" s="13"/>
      <c r="N107" s="13">
        <v>0</v>
      </c>
      <c r="O107" s="13">
        <v>1</v>
      </c>
      <c r="P107" s="36">
        <v>1</v>
      </c>
      <c r="Q107" s="44">
        <v>0</v>
      </c>
      <c r="R107" s="45">
        <v>0</v>
      </c>
      <c r="S107" s="13">
        <v>0</v>
      </c>
      <c r="T107" s="75">
        <v>0</v>
      </c>
      <c r="U107" s="53" t="s">
        <v>778</v>
      </c>
    </row>
    <row r="108" spans="1:21" x14ac:dyDescent="0.25">
      <c r="A108" s="7" t="s">
        <v>780</v>
      </c>
      <c r="B108" s="7" t="str">
        <f t="shared" si="1"/>
        <v>Proyectos enfocados a la productividad y generación de microcadenas productivas (Agrícolas)</v>
      </c>
      <c r="C108" s="9" t="s">
        <v>149</v>
      </c>
      <c r="D108" s="9" t="s">
        <v>779</v>
      </c>
      <c r="E108" s="43" t="s">
        <v>287</v>
      </c>
      <c r="F108" s="7" t="s">
        <v>288</v>
      </c>
      <c r="G108" s="7" t="s">
        <v>296</v>
      </c>
      <c r="H108" s="7" t="s">
        <v>780</v>
      </c>
      <c r="I108" s="43" t="s">
        <v>140</v>
      </c>
      <c r="J108" s="7" t="s">
        <v>24</v>
      </c>
      <c r="K108" s="43" t="s">
        <v>25</v>
      </c>
      <c r="L108" s="7" t="s">
        <v>780</v>
      </c>
      <c r="M108" s="7"/>
      <c r="N108" s="7">
        <v>0</v>
      </c>
      <c r="O108" s="7">
        <v>10</v>
      </c>
      <c r="P108" s="36">
        <v>10</v>
      </c>
      <c r="Q108" s="44">
        <v>10</v>
      </c>
      <c r="R108" s="43">
        <v>10</v>
      </c>
      <c r="S108" s="7">
        <v>10</v>
      </c>
      <c r="T108" s="10">
        <v>0</v>
      </c>
      <c r="U108" s="54" t="s">
        <v>781</v>
      </c>
    </row>
    <row r="109" spans="1:21" x14ac:dyDescent="0.25">
      <c r="A109" s="7" t="s">
        <v>351</v>
      </c>
      <c r="B109" s="7" t="str">
        <f t="shared" si="1"/>
        <v>Apoyos a proyectos de granjas agropecuarias</v>
      </c>
      <c r="C109" s="9" t="s">
        <v>149</v>
      </c>
      <c r="D109" s="9" t="s">
        <v>779</v>
      </c>
      <c r="E109" s="43" t="s">
        <v>287</v>
      </c>
      <c r="F109" s="7" t="s">
        <v>349</v>
      </c>
      <c r="G109" s="7" t="s">
        <v>350</v>
      </c>
      <c r="H109" s="7" t="s">
        <v>351</v>
      </c>
      <c r="I109" s="43" t="s">
        <v>23</v>
      </c>
      <c r="J109" s="7" t="s">
        <v>61</v>
      </c>
      <c r="K109" s="43" t="s">
        <v>25</v>
      </c>
      <c r="L109" s="7" t="s">
        <v>782</v>
      </c>
      <c r="M109" s="7"/>
      <c r="N109" s="7">
        <v>80</v>
      </c>
      <c r="O109" s="7">
        <v>160</v>
      </c>
      <c r="P109" s="36">
        <v>100</v>
      </c>
      <c r="Q109" s="44">
        <v>120</v>
      </c>
      <c r="R109" s="43">
        <v>140</v>
      </c>
      <c r="S109" s="7">
        <v>160</v>
      </c>
      <c r="T109" s="10">
        <v>0</v>
      </c>
      <c r="U109" s="11" t="s">
        <v>783</v>
      </c>
    </row>
    <row r="110" spans="1:21" x14ac:dyDescent="0.25">
      <c r="A110" s="7" t="s">
        <v>755</v>
      </c>
      <c r="B110" s="7" t="str">
        <f t="shared" ref="B110:B174" si="2">TRIM(A110)</f>
        <v>Número de capacitaciones realizadas para consolidar la implementación de los objetivos Desarrollo sostenible</v>
      </c>
      <c r="C110" s="9" t="s">
        <v>149</v>
      </c>
      <c r="D110" s="9" t="s">
        <v>754</v>
      </c>
      <c r="E110" s="43" t="s">
        <v>19</v>
      </c>
      <c r="F110" s="7" t="s">
        <v>173</v>
      </c>
      <c r="G110" s="7" t="s">
        <v>207</v>
      </c>
      <c r="H110" s="7" t="s">
        <v>755</v>
      </c>
      <c r="I110" s="43" t="s">
        <v>23</v>
      </c>
      <c r="J110" s="7" t="s">
        <v>28</v>
      </c>
      <c r="K110" s="43" t="s">
        <v>25</v>
      </c>
      <c r="L110" s="44" t="s">
        <v>755</v>
      </c>
      <c r="M110" s="7"/>
      <c r="N110" s="7">
        <v>0</v>
      </c>
      <c r="O110" s="7">
        <v>4</v>
      </c>
      <c r="P110" s="36">
        <v>1</v>
      </c>
      <c r="Q110" s="44">
        <v>1</v>
      </c>
      <c r="R110" s="43">
        <v>1</v>
      </c>
      <c r="S110" s="7">
        <v>1</v>
      </c>
      <c r="T110" s="75">
        <v>0</v>
      </c>
      <c r="U110" s="28"/>
    </row>
    <row r="111" spans="1:21" x14ac:dyDescent="0.25">
      <c r="A111" s="13" t="s">
        <v>318</v>
      </c>
      <c r="B111" s="7" t="str">
        <f t="shared" si="2"/>
        <v>Revisiones al direccionamiento estratégico del municipio realizado</v>
      </c>
      <c r="C111" s="9" t="s">
        <v>149</v>
      </c>
      <c r="D111" s="9" t="s">
        <v>756</v>
      </c>
      <c r="E111" s="45" t="s">
        <v>287</v>
      </c>
      <c r="F111" s="13" t="s">
        <v>288</v>
      </c>
      <c r="G111" s="13" t="s">
        <v>317</v>
      </c>
      <c r="H111" s="13" t="s">
        <v>318</v>
      </c>
      <c r="I111" s="45" t="s">
        <v>140</v>
      </c>
      <c r="J111" s="13" t="s">
        <v>24</v>
      </c>
      <c r="K111" s="45" t="s">
        <v>25</v>
      </c>
      <c r="L111" s="13" t="s">
        <v>757</v>
      </c>
      <c r="M111" s="13"/>
      <c r="N111" s="13">
        <v>0</v>
      </c>
      <c r="O111" s="13">
        <v>1</v>
      </c>
      <c r="P111" s="36">
        <v>1</v>
      </c>
      <c r="Q111" s="44">
        <v>1</v>
      </c>
      <c r="R111" s="45">
        <v>1</v>
      </c>
      <c r="S111" s="13">
        <v>1</v>
      </c>
      <c r="T111" s="75">
        <v>0.5</v>
      </c>
      <c r="U111" s="34" t="s">
        <v>758</v>
      </c>
    </row>
    <row r="112" spans="1:21" x14ac:dyDescent="0.25">
      <c r="A112" s="7" t="s">
        <v>338</v>
      </c>
      <c r="B112" s="7" t="str">
        <f t="shared" si="2"/>
        <v>Número de capacitaciones, seminarios y talleres para la promoción del desarrollo turístico y cultural</v>
      </c>
      <c r="C112" s="9" t="s">
        <v>149</v>
      </c>
      <c r="D112" s="9" t="s">
        <v>754</v>
      </c>
      <c r="E112" s="43" t="s">
        <v>287</v>
      </c>
      <c r="F112" s="7" t="s">
        <v>336</v>
      </c>
      <c r="G112" s="7" t="s">
        <v>337</v>
      </c>
      <c r="H112" s="7" t="s">
        <v>338</v>
      </c>
      <c r="I112" s="43" t="s">
        <v>23</v>
      </c>
      <c r="J112" s="7" t="s">
        <v>28</v>
      </c>
      <c r="K112" s="43" t="s">
        <v>25</v>
      </c>
      <c r="L112" s="44" t="s">
        <v>338</v>
      </c>
      <c r="M112" s="7"/>
      <c r="N112" s="7">
        <v>0</v>
      </c>
      <c r="O112" s="7">
        <v>4</v>
      </c>
      <c r="P112" s="36">
        <v>1</v>
      </c>
      <c r="Q112" s="44">
        <v>1</v>
      </c>
      <c r="R112" s="43">
        <v>1</v>
      </c>
      <c r="S112" s="7">
        <v>1</v>
      </c>
      <c r="T112" s="75">
        <v>2</v>
      </c>
      <c r="U112" s="33" t="s">
        <v>759</v>
      </c>
    </row>
    <row r="113" spans="1:21" ht="21" customHeight="1" x14ac:dyDescent="0.25">
      <c r="A113" s="7" t="s">
        <v>860</v>
      </c>
      <c r="B113" s="7" t="str">
        <f t="shared" si="2"/>
        <v>Acciones afirmativas para la población recicladora (Rutas de recolección selectiva en cabecera 100%, Construcción de la estación de clasificación y aprovechamiento de la ECA, Pesaje certificado de los residuos aprovechables, total Acciones: 25 ), Implementación del PGIRS</v>
      </c>
      <c r="C113" s="9" t="s">
        <v>149</v>
      </c>
      <c r="D113" s="9" t="s">
        <v>784</v>
      </c>
      <c r="E113" s="43" t="s">
        <v>382</v>
      </c>
      <c r="F113" s="7" t="s">
        <v>383</v>
      </c>
      <c r="G113" s="7" t="s">
        <v>386</v>
      </c>
      <c r="H113" s="7" t="s">
        <v>785</v>
      </c>
      <c r="I113" s="43" t="s">
        <v>23</v>
      </c>
      <c r="J113" s="7" t="s">
        <v>61</v>
      </c>
      <c r="K113" s="43" t="s">
        <v>25</v>
      </c>
      <c r="L113" s="7" t="s">
        <v>387</v>
      </c>
      <c r="M113" s="7" t="s">
        <v>786</v>
      </c>
      <c r="N113" s="7">
        <v>0</v>
      </c>
      <c r="O113" s="37">
        <v>0.35</v>
      </c>
      <c r="P113" s="55">
        <v>0.1</v>
      </c>
      <c r="Q113" s="56">
        <v>0.15</v>
      </c>
      <c r="R113" s="20">
        <v>0.04</v>
      </c>
      <c r="S113" s="57" t="s">
        <v>787</v>
      </c>
    </row>
    <row r="114" spans="1:21" x14ac:dyDescent="0.25">
      <c r="A114" s="7" t="s">
        <v>340</v>
      </c>
      <c r="B114" s="7" t="str">
        <f t="shared" si="2"/>
        <v>Rutas camineras ambientales trazadas</v>
      </c>
      <c r="C114" s="9" t="s">
        <v>149</v>
      </c>
      <c r="D114" s="9" t="s">
        <v>788</v>
      </c>
      <c r="E114" s="43" t="s">
        <v>287</v>
      </c>
      <c r="F114" s="7" t="s">
        <v>336</v>
      </c>
      <c r="G114" s="7" t="s">
        <v>339</v>
      </c>
      <c r="H114" s="7" t="s">
        <v>340</v>
      </c>
      <c r="I114" s="43" t="s">
        <v>23</v>
      </c>
      <c r="J114" s="7" t="s">
        <v>272</v>
      </c>
      <c r="K114" s="43" t="s">
        <v>25</v>
      </c>
      <c r="L114" s="7" t="s">
        <v>789</v>
      </c>
      <c r="M114" s="7"/>
      <c r="N114" s="7">
        <v>0</v>
      </c>
      <c r="O114" s="7">
        <v>6</v>
      </c>
      <c r="P114" s="36">
        <v>0</v>
      </c>
      <c r="Q114" s="44">
        <v>2</v>
      </c>
      <c r="R114" s="43">
        <v>2</v>
      </c>
      <c r="S114" s="7">
        <v>2</v>
      </c>
      <c r="T114" s="75">
        <v>0.25</v>
      </c>
      <c r="U114" s="40" t="s">
        <v>790</v>
      </c>
    </row>
    <row r="115" spans="1:21" x14ac:dyDescent="0.25">
      <c r="A115" s="7" t="s">
        <v>343</v>
      </c>
      <c r="B115" s="7" t="str">
        <f t="shared" si="2"/>
        <v>Ruta Turística de la Estrella Implementada</v>
      </c>
      <c r="C115" s="9" t="s">
        <v>149</v>
      </c>
      <c r="D115" s="9" t="s">
        <v>788</v>
      </c>
      <c r="E115" s="43" t="s">
        <v>287</v>
      </c>
      <c r="F115" s="7" t="s">
        <v>336</v>
      </c>
      <c r="G115" s="7" t="s">
        <v>342</v>
      </c>
      <c r="H115" s="7" t="s">
        <v>343</v>
      </c>
      <c r="I115" s="43" t="s">
        <v>23</v>
      </c>
      <c r="J115" s="7" t="s">
        <v>28</v>
      </c>
      <c r="K115" s="43" t="s">
        <v>25</v>
      </c>
      <c r="L115" s="7" t="s">
        <v>343</v>
      </c>
      <c r="M115" s="7"/>
      <c r="N115" s="7">
        <v>0</v>
      </c>
      <c r="O115" s="7">
        <v>1</v>
      </c>
      <c r="P115" s="36">
        <v>0</v>
      </c>
      <c r="Q115" s="44">
        <v>0</v>
      </c>
      <c r="R115" s="43">
        <v>0</v>
      </c>
      <c r="S115" s="7">
        <v>1</v>
      </c>
      <c r="T115" s="76">
        <v>0</v>
      </c>
      <c r="U115" s="58" t="s">
        <v>791</v>
      </c>
    </row>
    <row r="116" spans="1:21" x14ac:dyDescent="0.25">
      <c r="A116" s="7" t="s">
        <v>385</v>
      </c>
      <c r="B116" s="7" t="str">
        <f t="shared" si="2"/>
        <v>Diseño del parque ecológico Reserva del Romeral y Reserva de Miraflores</v>
      </c>
      <c r="C116" s="9" t="s">
        <v>149</v>
      </c>
      <c r="D116" s="9" t="s">
        <v>788</v>
      </c>
      <c r="E116" s="43" t="s">
        <v>382</v>
      </c>
      <c r="F116" s="7" t="s">
        <v>383</v>
      </c>
      <c r="G116" s="7" t="s">
        <v>384</v>
      </c>
      <c r="H116" s="7" t="s">
        <v>385</v>
      </c>
      <c r="I116" s="43" t="s">
        <v>23</v>
      </c>
      <c r="J116" s="7" t="s">
        <v>28</v>
      </c>
      <c r="K116" s="43" t="s">
        <v>25</v>
      </c>
      <c r="L116" s="7" t="s">
        <v>385</v>
      </c>
      <c r="M116" s="7"/>
      <c r="N116" s="7">
        <v>0</v>
      </c>
      <c r="O116" s="7">
        <v>2</v>
      </c>
      <c r="P116" s="36">
        <v>0</v>
      </c>
      <c r="Q116" s="44">
        <v>0</v>
      </c>
      <c r="R116" s="43">
        <v>1</v>
      </c>
      <c r="S116" s="7">
        <v>1</v>
      </c>
      <c r="T116" s="76">
        <v>0</v>
      </c>
      <c r="U116" s="58" t="s">
        <v>792</v>
      </c>
    </row>
    <row r="117" spans="1:21" x14ac:dyDescent="0.25">
      <c r="A117" s="7" t="s">
        <v>390</v>
      </c>
      <c r="B117" s="7" t="str">
        <f t="shared" si="2"/>
        <v>Controles de emisiones contaminantes de aire de fuentes móviles y fijas</v>
      </c>
      <c r="C117" s="9" t="s">
        <v>149</v>
      </c>
      <c r="D117" s="9" t="s">
        <v>788</v>
      </c>
      <c r="E117" s="43" t="s">
        <v>382</v>
      </c>
      <c r="F117" s="7" t="s">
        <v>383</v>
      </c>
      <c r="G117" s="7" t="s">
        <v>389</v>
      </c>
      <c r="H117" s="7" t="s">
        <v>390</v>
      </c>
      <c r="I117" s="43" t="s">
        <v>23</v>
      </c>
      <c r="J117" s="7" t="s">
        <v>61</v>
      </c>
      <c r="K117" s="43" t="s">
        <v>25</v>
      </c>
      <c r="L117" s="7" t="s">
        <v>391</v>
      </c>
      <c r="M117" s="7"/>
      <c r="N117" s="7">
        <v>0</v>
      </c>
      <c r="O117" s="7">
        <v>12</v>
      </c>
      <c r="P117" s="36">
        <v>3</v>
      </c>
      <c r="Q117" s="44">
        <v>3</v>
      </c>
      <c r="R117" s="43">
        <v>3</v>
      </c>
      <c r="S117" s="7">
        <v>3</v>
      </c>
      <c r="T117" s="76">
        <v>0</v>
      </c>
      <c r="U117" s="40" t="s">
        <v>793</v>
      </c>
    </row>
    <row r="118" spans="1:21" x14ac:dyDescent="0.25">
      <c r="A118" s="7" t="s">
        <v>393</v>
      </c>
      <c r="B118" s="7" t="str">
        <f t="shared" si="2"/>
        <v>Número de acciones/proyectos/intervenciones para la conservación, protección, restauración y aprovechamiento sostenible de los recursos naturales y del medio ambiente</v>
      </c>
      <c r="C118" s="9" t="s">
        <v>149</v>
      </c>
      <c r="D118" s="9" t="s">
        <v>788</v>
      </c>
      <c r="E118" s="43" t="s">
        <v>382</v>
      </c>
      <c r="F118" s="7" t="s">
        <v>383</v>
      </c>
      <c r="G118" s="7" t="s">
        <v>392</v>
      </c>
      <c r="H118" s="7" t="s">
        <v>393</v>
      </c>
      <c r="I118" s="43" t="s">
        <v>23</v>
      </c>
      <c r="J118" s="7" t="s">
        <v>28</v>
      </c>
      <c r="K118" s="43" t="s">
        <v>25</v>
      </c>
      <c r="L118" s="7" t="s">
        <v>393</v>
      </c>
      <c r="M118" s="7"/>
      <c r="N118" s="7">
        <v>0</v>
      </c>
      <c r="O118" s="7">
        <v>4</v>
      </c>
      <c r="P118" s="36">
        <v>1</v>
      </c>
      <c r="Q118" s="44">
        <v>1</v>
      </c>
      <c r="R118" s="43">
        <v>1</v>
      </c>
      <c r="S118" s="7">
        <v>1</v>
      </c>
      <c r="T118" s="76">
        <v>0</v>
      </c>
      <c r="U118" s="40" t="s">
        <v>794</v>
      </c>
    </row>
    <row r="119" spans="1:21" x14ac:dyDescent="0.25">
      <c r="A119" s="7" t="s">
        <v>395</v>
      </c>
      <c r="B119" s="7" t="str">
        <f t="shared" si="2"/>
        <v>Capacitaciones realizadas en Educación ambiental</v>
      </c>
      <c r="C119" s="9" t="s">
        <v>149</v>
      </c>
      <c r="D119" s="9" t="s">
        <v>788</v>
      </c>
      <c r="E119" s="43" t="s">
        <v>382</v>
      </c>
      <c r="F119" s="7" t="s">
        <v>383</v>
      </c>
      <c r="G119" s="7" t="s">
        <v>394</v>
      </c>
      <c r="H119" s="7" t="s">
        <v>395</v>
      </c>
      <c r="I119" s="43" t="s">
        <v>23</v>
      </c>
      <c r="J119" s="7" t="s">
        <v>24</v>
      </c>
      <c r="K119" s="43" t="s">
        <v>25</v>
      </c>
      <c r="L119" s="7" t="s">
        <v>795</v>
      </c>
      <c r="M119" s="7"/>
      <c r="N119" s="7">
        <v>0</v>
      </c>
      <c r="O119" s="7">
        <v>4</v>
      </c>
      <c r="P119" s="36">
        <v>4</v>
      </c>
      <c r="Q119" s="44">
        <v>4</v>
      </c>
      <c r="R119" s="43">
        <v>4</v>
      </c>
      <c r="S119" s="7">
        <v>4</v>
      </c>
      <c r="T119" s="76">
        <v>4</v>
      </c>
      <c r="U119" s="40" t="s">
        <v>796</v>
      </c>
    </row>
    <row r="120" spans="1:21" x14ac:dyDescent="0.25">
      <c r="A120" s="7" t="s">
        <v>398</v>
      </c>
      <c r="B120" s="7" t="str">
        <f t="shared" si="2"/>
        <v>Planes de ordenamiento de microcuencas formulados</v>
      </c>
      <c r="C120" s="9" t="s">
        <v>149</v>
      </c>
      <c r="D120" s="9" t="s">
        <v>788</v>
      </c>
      <c r="E120" s="43" t="s">
        <v>382</v>
      </c>
      <c r="F120" s="7" t="s">
        <v>383</v>
      </c>
      <c r="G120" s="7" t="s">
        <v>397</v>
      </c>
      <c r="H120" s="7" t="s">
        <v>398</v>
      </c>
      <c r="I120" s="43" t="s">
        <v>23</v>
      </c>
      <c r="J120" s="7" t="s">
        <v>28</v>
      </c>
      <c r="K120" s="43" t="s">
        <v>25</v>
      </c>
      <c r="L120" s="7" t="s">
        <v>399</v>
      </c>
      <c r="M120" s="7"/>
      <c r="N120" s="7">
        <v>0</v>
      </c>
      <c r="O120" s="7">
        <v>4</v>
      </c>
      <c r="P120" s="36">
        <v>1</v>
      </c>
      <c r="Q120" s="44">
        <v>1</v>
      </c>
      <c r="R120" s="43">
        <v>1</v>
      </c>
      <c r="S120" s="7">
        <v>1</v>
      </c>
      <c r="T120" s="76">
        <v>0</v>
      </c>
      <c r="U120" s="40" t="s">
        <v>797</v>
      </c>
    </row>
    <row r="121" spans="1:21" x14ac:dyDescent="0.25">
      <c r="A121" s="7" t="s">
        <v>400</v>
      </c>
      <c r="B121" s="7" t="str">
        <f t="shared" si="2"/>
        <v>Limpieza y Mantenimiento de cuencas y microcuencas</v>
      </c>
      <c r="C121" s="9" t="s">
        <v>149</v>
      </c>
      <c r="D121" s="9" t="s">
        <v>788</v>
      </c>
      <c r="E121" s="43" t="s">
        <v>382</v>
      </c>
      <c r="F121" s="7" t="s">
        <v>383</v>
      </c>
      <c r="G121" s="7" t="s">
        <v>397</v>
      </c>
      <c r="H121" s="7" t="s">
        <v>400</v>
      </c>
      <c r="I121" s="43" t="s">
        <v>23</v>
      </c>
      <c r="J121" s="7" t="s">
        <v>28</v>
      </c>
      <c r="K121" s="43" t="s">
        <v>25</v>
      </c>
      <c r="L121" s="7" t="s">
        <v>798</v>
      </c>
      <c r="M121" s="7"/>
      <c r="N121" s="7">
        <v>0</v>
      </c>
      <c r="O121" s="7">
        <v>40</v>
      </c>
      <c r="P121" s="36">
        <v>10</v>
      </c>
      <c r="Q121" s="44">
        <v>10</v>
      </c>
      <c r="R121" s="43">
        <v>10</v>
      </c>
      <c r="S121" s="7">
        <v>10</v>
      </c>
      <c r="T121" s="76">
        <v>2</v>
      </c>
      <c r="U121" s="59" t="s">
        <v>799</v>
      </c>
    </row>
    <row r="122" spans="1:21" x14ac:dyDescent="0.25">
      <c r="A122" s="7" t="s">
        <v>403</v>
      </c>
      <c r="B122" s="7" t="str">
        <f t="shared" si="2"/>
        <v>Especies nativas sembrados</v>
      </c>
      <c r="C122" s="9" t="s">
        <v>149</v>
      </c>
      <c r="D122" s="9" t="s">
        <v>788</v>
      </c>
      <c r="E122" s="43" t="s">
        <v>382</v>
      </c>
      <c r="F122" s="7" t="s">
        <v>383</v>
      </c>
      <c r="G122" s="7" t="s">
        <v>402</v>
      </c>
      <c r="H122" s="7" t="s">
        <v>403</v>
      </c>
      <c r="I122" s="43" t="s">
        <v>23</v>
      </c>
      <c r="J122" s="7" t="s">
        <v>28</v>
      </c>
      <c r="K122" s="43" t="s">
        <v>25</v>
      </c>
      <c r="L122" s="7" t="s">
        <v>404</v>
      </c>
      <c r="M122" s="7"/>
      <c r="N122" s="7">
        <v>0</v>
      </c>
      <c r="O122" s="7">
        <v>10000</v>
      </c>
      <c r="P122" s="36">
        <v>2500</v>
      </c>
      <c r="Q122" s="44">
        <v>2500</v>
      </c>
      <c r="R122" s="43">
        <v>2500</v>
      </c>
      <c r="S122" s="7">
        <v>2500</v>
      </c>
      <c r="T122" s="75">
        <v>1010</v>
      </c>
      <c r="U122" s="53" t="s">
        <v>800</v>
      </c>
    </row>
    <row r="123" spans="1:21" x14ac:dyDescent="0.25">
      <c r="A123" s="7" t="s">
        <v>801</v>
      </c>
      <c r="B123" s="7" t="str">
        <f t="shared" si="2"/>
        <v>Creación e implementación del proyecto declaración de áreas libres de fauna silvestre</v>
      </c>
      <c r="C123" s="9" t="s">
        <v>149</v>
      </c>
      <c r="D123" s="9" t="s">
        <v>788</v>
      </c>
      <c r="E123" s="43" t="s">
        <v>382</v>
      </c>
      <c r="F123" s="7" t="s">
        <v>383</v>
      </c>
      <c r="G123" s="7" t="s">
        <v>405</v>
      </c>
      <c r="H123" s="7" t="s">
        <v>801</v>
      </c>
      <c r="I123" s="43" t="s">
        <v>23</v>
      </c>
      <c r="J123" s="7" t="s">
        <v>24</v>
      </c>
      <c r="K123" s="43" t="s">
        <v>25</v>
      </c>
      <c r="L123" s="7" t="s">
        <v>801</v>
      </c>
      <c r="M123" s="7"/>
      <c r="N123" s="7">
        <v>0</v>
      </c>
      <c r="O123" s="7">
        <v>1</v>
      </c>
      <c r="P123" s="36">
        <v>0</v>
      </c>
      <c r="Q123" s="44">
        <v>0</v>
      </c>
      <c r="R123" s="43">
        <v>0</v>
      </c>
      <c r="S123" s="7">
        <v>1</v>
      </c>
      <c r="T123" s="76">
        <v>0</v>
      </c>
      <c r="U123" s="40" t="s">
        <v>802</v>
      </c>
    </row>
    <row r="124" spans="1:21" x14ac:dyDescent="0.25">
      <c r="A124" s="13" t="s">
        <v>861</v>
      </c>
      <c r="B124" s="7" t="str">
        <f t="shared" si="2"/>
        <v>Predios adquiridos para la conservación y la defensa del recurso hídrico y el medio ambiente</v>
      </c>
      <c r="C124" s="9" t="s">
        <v>149</v>
      </c>
      <c r="D124" s="9" t="s">
        <v>788</v>
      </c>
      <c r="E124" s="45" t="s">
        <v>382</v>
      </c>
      <c r="F124" s="13" t="s">
        <v>383</v>
      </c>
      <c r="G124" s="13" t="s">
        <v>407</v>
      </c>
      <c r="H124" s="13" t="s">
        <v>408</v>
      </c>
      <c r="I124" s="45" t="s">
        <v>23</v>
      </c>
      <c r="J124" s="13" t="s">
        <v>28</v>
      </c>
      <c r="K124" s="45" t="s">
        <v>25</v>
      </c>
      <c r="L124" s="13" t="s">
        <v>408</v>
      </c>
      <c r="M124" s="13"/>
      <c r="N124" s="13">
        <v>0</v>
      </c>
      <c r="O124" s="13">
        <v>4</v>
      </c>
      <c r="P124" s="36">
        <v>1</v>
      </c>
      <c r="Q124" s="44">
        <v>1</v>
      </c>
      <c r="R124" s="45">
        <v>1</v>
      </c>
      <c r="S124" s="13">
        <v>1</v>
      </c>
      <c r="T124" s="75">
        <v>0.25</v>
      </c>
      <c r="U124" s="53" t="s">
        <v>803</v>
      </c>
    </row>
    <row r="125" spans="1:21" x14ac:dyDescent="0.25">
      <c r="A125" s="13" t="s">
        <v>862</v>
      </c>
      <c r="B125" s="7" t="str">
        <f t="shared" si="2"/>
        <v>Campañas de promoción en el uso de energías alternativas en hogares rurales</v>
      </c>
      <c r="C125" s="9" t="s">
        <v>149</v>
      </c>
      <c r="D125" s="9" t="s">
        <v>788</v>
      </c>
      <c r="E125" s="45" t="s">
        <v>382</v>
      </c>
      <c r="F125" s="13" t="s">
        <v>383</v>
      </c>
      <c r="G125" s="13" t="s">
        <v>409</v>
      </c>
      <c r="H125" s="13" t="s">
        <v>410</v>
      </c>
      <c r="I125" s="45" t="s">
        <v>23</v>
      </c>
      <c r="J125" s="13" t="s">
        <v>28</v>
      </c>
      <c r="K125" s="45" t="s">
        <v>25</v>
      </c>
      <c r="L125" s="13" t="s">
        <v>804</v>
      </c>
      <c r="M125" s="13"/>
      <c r="N125" s="13">
        <v>0</v>
      </c>
      <c r="O125" s="13">
        <v>4</v>
      </c>
      <c r="P125" s="36">
        <v>1</v>
      </c>
      <c r="Q125" s="44">
        <v>1</v>
      </c>
      <c r="R125" s="45">
        <v>1</v>
      </c>
      <c r="S125" s="13">
        <v>1</v>
      </c>
      <c r="T125" s="75">
        <v>0</v>
      </c>
      <c r="U125" s="53" t="s">
        <v>805</v>
      </c>
    </row>
    <row r="126" spans="1:21" x14ac:dyDescent="0.25">
      <c r="A126" s="13" t="s">
        <v>412</v>
      </c>
      <c r="B126" s="7" t="str">
        <f t="shared" si="2"/>
        <v>Conservación y restauración de ecosistemas que brindan servicio de protección al medio ambiente</v>
      </c>
      <c r="C126" s="9" t="s">
        <v>149</v>
      </c>
      <c r="D126" s="9" t="s">
        <v>788</v>
      </c>
      <c r="E126" s="45" t="s">
        <v>382</v>
      </c>
      <c r="F126" s="13" t="s">
        <v>383</v>
      </c>
      <c r="G126" s="13" t="s">
        <v>409</v>
      </c>
      <c r="H126" s="13" t="s">
        <v>412</v>
      </c>
      <c r="I126" s="45" t="s">
        <v>23</v>
      </c>
      <c r="J126" s="13" t="s">
        <v>24</v>
      </c>
      <c r="K126" s="45" t="s">
        <v>25</v>
      </c>
      <c r="L126" s="13" t="s">
        <v>806</v>
      </c>
      <c r="M126" s="13" t="s">
        <v>807</v>
      </c>
      <c r="N126" s="13">
        <v>0</v>
      </c>
      <c r="O126" s="13">
        <v>1</v>
      </c>
      <c r="P126" s="36">
        <v>1</v>
      </c>
      <c r="Q126" s="44">
        <v>1</v>
      </c>
      <c r="R126" s="45">
        <v>1</v>
      </c>
      <c r="S126" s="13">
        <v>1</v>
      </c>
      <c r="T126" s="75">
        <v>0</v>
      </c>
      <c r="U126" s="53" t="s">
        <v>808</v>
      </c>
    </row>
    <row r="127" spans="1:21" x14ac:dyDescent="0.25">
      <c r="A127" s="13" t="s">
        <v>809</v>
      </c>
      <c r="B127" s="7" t="str">
        <f t="shared" si="2"/>
        <v>Sensibilizaciones realizadas a los ciudadanos para permitir una modificación de su comportamiento en pro del cambio climático</v>
      </c>
      <c r="C127" s="9" t="s">
        <v>149</v>
      </c>
      <c r="D127" s="9" t="s">
        <v>788</v>
      </c>
      <c r="E127" s="45" t="s">
        <v>382</v>
      </c>
      <c r="F127" s="13" t="s">
        <v>383</v>
      </c>
      <c r="G127" s="13" t="s">
        <v>409</v>
      </c>
      <c r="H127" s="13" t="s">
        <v>809</v>
      </c>
      <c r="I127" s="45" t="s">
        <v>23</v>
      </c>
      <c r="J127" s="13" t="s">
        <v>24</v>
      </c>
      <c r="K127" s="45" t="s">
        <v>25</v>
      </c>
      <c r="L127" s="13" t="s">
        <v>810</v>
      </c>
      <c r="M127" s="13"/>
      <c r="N127" s="13">
        <v>0</v>
      </c>
      <c r="O127" s="13">
        <v>1</v>
      </c>
      <c r="P127" s="36">
        <v>1</v>
      </c>
      <c r="Q127" s="44">
        <v>1</v>
      </c>
      <c r="R127" s="45">
        <v>1</v>
      </c>
      <c r="S127" s="13">
        <v>1</v>
      </c>
      <c r="T127" s="75">
        <v>1</v>
      </c>
      <c r="U127" s="53" t="s">
        <v>811</v>
      </c>
    </row>
    <row r="128" spans="1:21" x14ac:dyDescent="0.25">
      <c r="A128" s="13" t="s">
        <v>863</v>
      </c>
      <c r="B128" s="7" t="str">
        <f t="shared" si="2"/>
        <v>Herramientas tecnológicas alternativas para generar un uso eficiente de energía</v>
      </c>
      <c r="C128" s="9" t="s">
        <v>149</v>
      </c>
      <c r="D128" s="9" t="s">
        <v>788</v>
      </c>
      <c r="E128" s="45" t="s">
        <v>382</v>
      </c>
      <c r="F128" s="13" t="s">
        <v>383</v>
      </c>
      <c r="G128" s="13" t="s">
        <v>409</v>
      </c>
      <c r="H128" s="13" t="s">
        <v>863</v>
      </c>
      <c r="I128" s="45" t="s">
        <v>23</v>
      </c>
      <c r="J128" s="13" t="s">
        <v>28</v>
      </c>
      <c r="K128" s="45" t="s">
        <v>25</v>
      </c>
      <c r="L128" s="13" t="s">
        <v>812</v>
      </c>
      <c r="M128" s="13"/>
      <c r="N128" s="13">
        <v>0</v>
      </c>
      <c r="O128" s="13">
        <v>1</v>
      </c>
      <c r="P128" s="36">
        <v>0</v>
      </c>
      <c r="Q128" s="44">
        <v>0</v>
      </c>
      <c r="R128" s="45">
        <v>0</v>
      </c>
      <c r="S128" s="13">
        <v>1</v>
      </c>
      <c r="T128" s="75">
        <v>0</v>
      </c>
      <c r="U128" s="53" t="s">
        <v>813</v>
      </c>
    </row>
    <row r="129" spans="1:21" x14ac:dyDescent="0.25">
      <c r="A129" s="7" t="s">
        <v>488</v>
      </c>
      <c r="B129" s="7" t="str">
        <f t="shared" si="2"/>
        <v>Capacitaciones dictadas en formulación de proyectos de inversión</v>
      </c>
      <c r="C129" s="9" t="s">
        <v>149</v>
      </c>
      <c r="D129" s="9" t="s">
        <v>814</v>
      </c>
      <c r="E129" s="43" t="s">
        <v>432</v>
      </c>
      <c r="F129" s="7" t="s">
        <v>486</v>
      </c>
      <c r="G129" s="7" t="s">
        <v>487</v>
      </c>
      <c r="H129" s="7" t="s">
        <v>815</v>
      </c>
      <c r="I129" s="43" t="s">
        <v>23</v>
      </c>
      <c r="J129" s="7" t="s">
        <v>28</v>
      </c>
      <c r="K129" s="43" t="s">
        <v>25</v>
      </c>
      <c r="L129" s="7" t="s">
        <v>816</v>
      </c>
      <c r="M129" s="7"/>
      <c r="N129" s="7">
        <v>0</v>
      </c>
      <c r="O129" s="7">
        <v>8</v>
      </c>
      <c r="P129" s="36">
        <v>2</v>
      </c>
      <c r="Q129" s="44">
        <v>2</v>
      </c>
      <c r="R129" s="43">
        <v>2</v>
      </c>
      <c r="S129" s="7">
        <v>2</v>
      </c>
      <c r="T129" s="13">
        <v>0</v>
      </c>
      <c r="U129" s="7" t="s">
        <v>817</v>
      </c>
    </row>
    <row r="130" spans="1:21" x14ac:dyDescent="0.25">
      <c r="A130" s="7" t="s">
        <v>490</v>
      </c>
      <c r="B130" s="7" t="str">
        <f t="shared" si="2"/>
        <v>Implementación nueva plataforma para el seguimiento y evaluación del banco de programas y proyectos</v>
      </c>
      <c r="C130" s="9" t="s">
        <v>149</v>
      </c>
      <c r="D130" s="9" t="s">
        <v>814</v>
      </c>
      <c r="E130" s="43" t="s">
        <v>432</v>
      </c>
      <c r="F130" s="7" t="s">
        <v>486</v>
      </c>
      <c r="G130" s="7" t="s">
        <v>487</v>
      </c>
      <c r="H130" s="7" t="s">
        <v>490</v>
      </c>
      <c r="I130" s="43" t="s">
        <v>140</v>
      </c>
      <c r="J130" s="7" t="s">
        <v>24</v>
      </c>
      <c r="K130" s="43" t="s">
        <v>25</v>
      </c>
      <c r="L130" s="7" t="s">
        <v>490</v>
      </c>
      <c r="M130" s="7"/>
      <c r="N130" s="7">
        <v>0</v>
      </c>
      <c r="O130" s="7">
        <v>1</v>
      </c>
      <c r="P130" s="36">
        <v>1</v>
      </c>
      <c r="Q130" s="44">
        <v>1</v>
      </c>
      <c r="R130" s="43">
        <v>1</v>
      </c>
      <c r="S130" s="7">
        <v>1</v>
      </c>
      <c r="T130" s="7">
        <v>0</v>
      </c>
      <c r="U130" s="7" t="s">
        <v>818</v>
      </c>
    </row>
    <row r="131" spans="1:21" ht="165" x14ac:dyDescent="0.25">
      <c r="A131" s="73" t="s">
        <v>269</v>
      </c>
      <c r="B131" s="7" t="str">
        <f t="shared" si="2"/>
        <v>Construcción e instalación de sistemas de tratamiento de aguas residuales (pozos septicos, PTAR)</v>
      </c>
      <c r="C131" s="9" t="s">
        <v>149</v>
      </c>
      <c r="D131" s="9" t="s">
        <v>819</v>
      </c>
      <c r="E131" s="45" t="s">
        <v>19</v>
      </c>
      <c r="F131" s="7" t="s">
        <v>267</v>
      </c>
      <c r="G131" s="7" t="s">
        <v>269</v>
      </c>
      <c r="H131" s="7" t="s">
        <v>820</v>
      </c>
      <c r="I131" s="43" t="s">
        <v>23</v>
      </c>
      <c r="J131" s="7" t="s">
        <v>28</v>
      </c>
      <c r="K131" s="43" t="s">
        <v>25</v>
      </c>
      <c r="L131" s="7" t="s">
        <v>270</v>
      </c>
      <c r="M131" s="7"/>
      <c r="N131" s="7">
        <v>23</v>
      </c>
      <c r="O131" s="7">
        <v>80</v>
      </c>
      <c r="P131" s="36">
        <v>20</v>
      </c>
      <c r="Q131" s="44">
        <v>20</v>
      </c>
      <c r="R131" s="13">
        <v>0</v>
      </c>
      <c r="S131" s="60" t="s">
        <v>821</v>
      </c>
      <c r="T131" s="13">
        <v>0</v>
      </c>
      <c r="U131" s="60" t="s">
        <v>821</v>
      </c>
    </row>
    <row r="132" spans="1:21" x14ac:dyDescent="0.25">
      <c r="A132" s="7" t="s">
        <v>864</v>
      </c>
      <c r="B132" s="7" t="str">
        <f t="shared" si="2"/>
        <v>Plan maestro de saneamiento y agua potable formulado</v>
      </c>
      <c r="C132" s="9" t="s">
        <v>149</v>
      </c>
      <c r="D132" s="9" t="s">
        <v>819</v>
      </c>
      <c r="E132" s="45" t="s">
        <v>19</v>
      </c>
      <c r="F132" s="7" t="s">
        <v>267</v>
      </c>
      <c r="G132" s="7" t="s">
        <v>274</v>
      </c>
      <c r="H132" s="7" t="s">
        <v>275</v>
      </c>
      <c r="I132" s="43" t="s">
        <v>23</v>
      </c>
      <c r="J132" s="7" t="s">
        <v>24</v>
      </c>
      <c r="K132" s="43" t="s">
        <v>25</v>
      </c>
      <c r="L132" s="7" t="s">
        <v>275</v>
      </c>
      <c r="M132" s="7"/>
      <c r="N132" s="7">
        <v>0</v>
      </c>
      <c r="O132" s="7">
        <v>1</v>
      </c>
      <c r="P132" s="36">
        <v>0</v>
      </c>
      <c r="Q132" s="44">
        <v>1</v>
      </c>
      <c r="R132" s="13">
        <v>0</v>
      </c>
      <c r="S132" s="28" t="s">
        <v>825</v>
      </c>
      <c r="T132" s="13">
        <v>0</v>
      </c>
      <c r="U132" s="28" t="s">
        <v>825</v>
      </c>
    </row>
    <row r="133" spans="1:21" x14ac:dyDescent="0.25">
      <c r="A133" s="7" t="s">
        <v>865</v>
      </c>
      <c r="B133" s="7" t="str">
        <f t="shared" si="2"/>
        <v>Plan maestro de saneamiento y agua potable ejecutado</v>
      </c>
      <c r="C133" s="9" t="s">
        <v>149</v>
      </c>
      <c r="D133" s="9" t="s">
        <v>819</v>
      </c>
      <c r="E133" s="45" t="s">
        <v>19</v>
      </c>
      <c r="F133" s="7" t="s">
        <v>267</v>
      </c>
      <c r="G133" s="7" t="s">
        <v>274</v>
      </c>
      <c r="H133" s="7" t="s">
        <v>276</v>
      </c>
      <c r="I133" s="43" t="s">
        <v>23</v>
      </c>
      <c r="J133" s="7" t="s">
        <v>24</v>
      </c>
      <c r="K133" s="43" t="s">
        <v>25</v>
      </c>
      <c r="L133" s="7" t="s">
        <v>276</v>
      </c>
      <c r="M133" s="7"/>
      <c r="N133" s="7">
        <v>0</v>
      </c>
      <c r="O133" s="7">
        <v>1</v>
      </c>
      <c r="P133" s="36">
        <v>0</v>
      </c>
      <c r="Q133" s="44">
        <v>0</v>
      </c>
      <c r="R133" s="13">
        <v>0</v>
      </c>
      <c r="S133" s="28" t="s">
        <v>826</v>
      </c>
      <c r="T133" s="13">
        <v>0</v>
      </c>
      <c r="U133" s="28" t="s">
        <v>826</v>
      </c>
    </row>
    <row r="134" spans="1:21" x14ac:dyDescent="0.25">
      <c r="A134" s="18" t="s">
        <v>278</v>
      </c>
      <c r="B134" s="7" t="str">
        <f t="shared" si="2"/>
        <v>Capacitación para la implementación de sistemas de compostaje, reciclaje y lombricultivos</v>
      </c>
      <c r="C134" s="9" t="s">
        <v>149</v>
      </c>
      <c r="D134" s="17" t="s">
        <v>819</v>
      </c>
      <c r="E134" s="61" t="s">
        <v>19</v>
      </c>
      <c r="F134" s="18" t="s">
        <v>267</v>
      </c>
      <c r="G134" s="18" t="s">
        <v>277</v>
      </c>
      <c r="H134" s="18" t="s">
        <v>278</v>
      </c>
      <c r="I134" s="61" t="s">
        <v>23</v>
      </c>
      <c r="J134" s="18" t="s">
        <v>28</v>
      </c>
      <c r="K134" s="61" t="s">
        <v>25</v>
      </c>
      <c r="L134" s="18" t="s">
        <v>822</v>
      </c>
      <c r="M134" s="18"/>
      <c r="N134" s="18">
        <v>0</v>
      </c>
      <c r="O134" s="18">
        <v>40</v>
      </c>
      <c r="P134" s="18">
        <v>10</v>
      </c>
      <c r="Q134" s="18">
        <v>10</v>
      </c>
      <c r="R134" s="62">
        <v>13</v>
      </c>
      <c r="S134" s="63" t="s">
        <v>827</v>
      </c>
      <c r="T134" s="62">
        <v>13</v>
      </c>
      <c r="U134" s="63" t="s">
        <v>827</v>
      </c>
    </row>
    <row r="135" spans="1:21" x14ac:dyDescent="0.25">
      <c r="A135" s="7" t="s">
        <v>280</v>
      </c>
      <c r="B135" s="7" t="str">
        <f t="shared" si="2"/>
        <v>Capacitación para la operación y mantenimientos de pozos sépticos en funcionamiento</v>
      </c>
      <c r="C135" s="9" t="s">
        <v>149</v>
      </c>
      <c r="D135" s="9" t="s">
        <v>819</v>
      </c>
      <c r="E135" s="45" t="s">
        <v>19</v>
      </c>
      <c r="F135" s="7" t="s">
        <v>267</v>
      </c>
      <c r="G135" s="7" t="s">
        <v>277</v>
      </c>
      <c r="H135" s="7" t="s">
        <v>280</v>
      </c>
      <c r="I135" s="43" t="s">
        <v>23</v>
      </c>
      <c r="J135" s="7" t="s">
        <v>28</v>
      </c>
      <c r="K135" s="43" t="s">
        <v>25</v>
      </c>
      <c r="L135" s="7" t="s">
        <v>281</v>
      </c>
      <c r="M135" s="7"/>
      <c r="N135" s="7">
        <v>0</v>
      </c>
      <c r="O135" s="7">
        <v>40</v>
      </c>
      <c r="P135" s="36">
        <v>10</v>
      </c>
      <c r="Q135" s="44">
        <v>10</v>
      </c>
      <c r="R135" s="64">
        <v>0</v>
      </c>
      <c r="S135" s="65" t="s">
        <v>828</v>
      </c>
      <c r="T135" s="64">
        <v>0</v>
      </c>
      <c r="U135" s="65" t="s">
        <v>828</v>
      </c>
    </row>
    <row r="136" spans="1:21" x14ac:dyDescent="0.25">
      <c r="A136" s="7" t="s">
        <v>823</v>
      </c>
      <c r="B136" s="7" t="str">
        <f t="shared" si="2"/>
        <v>Construcción o reposición de acueductos</v>
      </c>
      <c r="C136" s="9" t="s">
        <v>149</v>
      </c>
      <c r="D136" s="9" t="s">
        <v>819</v>
      </c>
      <c r="E136" s="45" t="s">
        <v>19</v>
      </c>
      <c r="F136" s="7" t="s">
        <v>267</v>
      </c>
      <c r="G136" s="7" t="s">
        <v>277</v>
      </c>
      <c r="H136" s="13" t="s">
        <v>823</v>
      </c>
      <c r="I136" s="43" t="s">
        <v>282</v>
      </c>
      <c r="J136" s="7" t="s">
        <v>28</v>
      </c>
      <c r="K136" s="43" t="s">
        <v>25</v>
      </c>
      <c r="L136" s="7" t="s">
        <v>283</v>
      </c>
      <c r="M136" s="7"/>
      <c r="N136" s="7">
        <v>0</v>
      </c>
      <c r="O136" s="7">
        <v>3200</v>
      </c>
      <c r="P136" s="36">
        <v>800</v>
      </c>
      <c r="Q136" s="44">
        <v>800</v>
      </c>
      <c r="R136" s="64">
        <v>40</v>
      </c>
      <c r="S136" s="65" t="s">
        <v>829</v>
      </c>
      <c r="T136" s="64">
        <v>40</v>
      </c>
      <c r="U136" s="65" t="s">
        <v>829</v>
      </c>
    </row>
    <row r="137" spans="1:21" x14ac:dyDescent="0.25">
      <c r="A137" s="68" t="s">
        <v>866</v>
      </c>
      <c r="B137" s="7" t="str">
        <f t="shared" si="2"/>
        <v>Construcción o reposición de alcantarillados</v>
      </c>
      <c r="C137" s="9" t="s">
        <v>149</v>
      </c>
      <c r="D137" s="66" t="s">
        <v>819</v>
      </c>
      <c r="E137" s="67" t="s">
        <v>19</v>
      </c>
      <c r="F137" s="68" t="s">
        <v>267</v>
      </c>
      <c r="G137" s="68" t="s">
        <v>277</v>
      </c>
      <c r="H137" s="64" t="s">
        <v>824</v>
      </c>
      <c r="I137" s="69" t="s">
        <v>282</v>
      </c>
      <c r="J137" s="68" t="s">
        <v>28</v>
      </c>
      <c r="K137" s="69" t="s">
        <v>25</v>
      </c>
      <c r="L137" s="68" t="s">
        <v>284</v>
      </c>
      <c r="M137" s="68"/>
      <c r="N137" s="68">
        <v>0</v>
      </c>
      <c r="O137" s="68">
        <v>3200</v>
      </c>
      <c r="P137" s="70">
        <v>800</v>
      </c>
      <c r="Q137" s="71">
        <v>800</v>
      </c>
      <c r="R137" s="64">
        <v>115</v>
      </c>
      <c r="S137" s="65" t="s">
        <v>830</v>
      </c>
      <c r="T137" s="64">
        <v>115</v>
      </c>
      <c r="U137" s="65" t="s">
        <v>830</v>
      </c>
    </row>
    <row r="138" spans="1:21" x14ac:dyDescent="0.25">
      <c r="A138" s="7" t="s">
        <v>537</v>
      </c>
      <c r="B138" s="7" t="str">
        <f t="shared" si="2"/>
        <v>Luminarias nuevas instaladas</v>
      </c>
      <c r="C138" s="9" t="s">
        <v>149</v>
      </c>
      <c r="D138" s="9" t="s">
        <v>819</v>
      </c>
      <c r="E138" s="43" t="s">
        <v>432</v>
      </c>
      <c r="F138" s="7" t="s">
        <v>535</v>
      </c>
      <c r="G138" s="7" t="s">
        <v>536</v>
      </c>
      <c r="H138" s="7" t="s">
        <v>537</v>
      </c>
      <c r="I138" s="43" t="s">
        <v>140</v>
      </c>
      <c r="J138" s="7" t="s">
        <v>28</v>
      </c>
      <c r="K138" s="43" t="s">
        <v>25</v>
      </c>
      <c r="L138" s="7" t="s">
        <v>831</v>
      </c>
      <c r="M138" s="7"/>
      <c r="N138" s="7">
        <v>0</v>
      </c>
      <c r="O138" s="7">
        <v>732</v>
      </c>
      <c r="P138" s="36">
        <v>183</v>
      </c>
      <c r="Q138" s="44">
        <v>183</v>
      </c>
      <c r="R138" s="28">
        <v>65</v>
      </c>
      <c r="S138" s="65" t="s">
        <v>833</v>
      </c>
      <c r="T138" s="28">
        <v>65</v>
      </c>
      <c r="U138" s="65" t="s">
        <v>833</v>
      </c>
    </row>
    <row r="139" spans="1:21" x14ac:dyDescent="0.25">
      <c r="A139" s="7" t="s">
        <v>539</v>
      </c>
      <c r="B139" s="7" t="str">
        <f t="shared" si="2"/>
        <v>Luminarias instaladas por reposición</v>
      </c>
      <c r="C139" s="9" t="s">
        <v>149</v>
      </c>
      <c r="D139" s="9" t="s">
        <v>819</v>
      </c>
      <c r="E139" s="43" t="s">
        <v>432</v>
      </c>
      <c r="F139" s="7" t="s">
        <v>535</v>
      </c>
      <c r="G139" s="7" t="s">
        <v>536</v>
      </c>
      <c r="H139" s="7" t="s">
        <v>539</v>
      </c>
      <c r="I139" s="43" t="s">
        <v>140</v>
      </c>
      <c r="J139" s="7" t="s">
        <v>28</v>
      </c>
      <c r="K139" s="43" t="s">
        <v>25</v>
      </c>
      <c r="L139" s="7" t="s">
        <v>832</v>
      </c>
      <c r="M139" s="7"/>
      <c r="N139" s="7">
        <v>0</v>
      </c>
      <c r="O139" s="7">
        <v>804</v>
      </c>
      <c r="P139" s="36">
        <v>201</v>
      </c>
      <c r="Q139" s="44">
        <v>201</v>
      </c>
      <c r="R139" s="28">
        <v>27</v>
      </c>
      <c r="S139" s="65" t="s">
        <v>834</v>
      </c>
      <c r="T139" s="28">
        <v>27</v>
      </c>
      <c r="U139" s="65" t="s">
        <v>834</v>
      </c>
    </row>
    <row r="140" spans="1:21" x14ac:dyDescent="0.25">
      <c r="A140" s="7" t="s">
        <v>419</v>
      </c>
      <c r="B140" s="7" t="str">
        <f t="shared" si="2"/>
        <v>Capacitaciones en Gestión del Riesgo</v>
      </c>
      <c r="C140" s="9" t="s">
        <v>149</v>
      </c>
      <c r="D140" s="9" t="s">
        <v>835</v>
      </c>
      <c r="E140" s="43" t="s">
        <v>382</v>
      </c>
      <c r="F140" s="7" t="s">
        <v>417</v>
      </c>
      <c r="G140" s="7" t="s">
        <v>418</v>
      </c>
      <c r="H140" s="7" t="s">
        <v>419</v>
      </c>
      <c r="I140" s="43" t="s">
        <v>23</v>
      </c>
      <c r="J140" s="7" t="s">
        <v>28</v>
      </c>
      <c r="K140" s="43" t="s">
        <v>25</v>
      </c>
      <c r="L140" s="7" t="s">
        <v>420</v>
      </c>
      <c r="M140" s="7"/>
      <c r="N140" s="7">
        <v>2</v>
      </c>
      <c r="O140" s="7">
        <v>8</v>
      </c>
      <c r="P140" s="36">
        <v>2</v>
      </c>
      <c r="Q140" s="44">
        <v>2</v>
      </c>
      <c r="R140" s="42">
        <v>6</v>
      </c>
      <c r="S140" s="42" t="s">
        <v>840</v>
      </c>
      <c r="T140" s="42">
        <v>6</v>
      </c>
      <c r="U140" s="42" t="s">
        <v>840</v>
      </c>
    </row>
    <row r="141" spans="1:21" x14ac:dyDescent="0.25">
      <c r="A141" s="7" t="s">
        <v>836</v>
      </c>
      <c r="B141" s="7" t="str">
        <f t="shared" si="2"/>
        <v>Dotaciones entregadas para la atención de emergencias y contingencias. Para el Cuerpo de Bomberos Voluntarios La Estrella y Defensa Civil de La Estrella (ayudas del DAPARD, Área, Corantioquia entre otros)</v>
      </c>
      <c r="C141" s="9" t="s">
        <v>149</v>
      </c>
      <c r="D141" s="9" t="s">
        <v>835</v>
      </c>
      <c r="E141" s="43" t="s">
        <v>382</v>
      </c>
      <c r="F141" s="7" t="s">
        <v>417</v>
      </c>
      <c r="G141" s="7" t="s">
        <v>421</v>
      </c>
      <c r="H141" s="7" t="s">
        <v>836</v>
      </c>
      <c r="I141" s="43" t="s">
        <v>23</v>
      </c>
      <c r="J141" s="7" t="s">
        <v>28</v>
      </c>
      <c r="K141" s="43" t="s">
        <v>25</v>
      </c>
      <c r="L141" s="7" t="s">
        <v>837</v>
      </c>
      <c r="M141" s="7"/>
      <c r="N141" s="7">
        <v>0</v>
      </c>
      <c r="O141" s="7">
        <v>4</v>
      </c>
      <c r="P141" s="36">
        <v>1</v>
      </c>
      <c r="Q141" s="44">
        <v>1</v>
      </c>
      <c r="R141" s="42">
        <v>0</v>
      </c>
      <c r="S141" s="42" t="s">
        <v>841</v>
      </c>
      <c r="T141" s="42">
        <v>0</v>
      </c>
      <c r="U141" s="42" t="s">
        <v>841</v>
      </c>
    </row>
    <row r="142" spans="1:21" x14ac:dyDescent="0.25">
      <c r="A142" s="7" t="s">
        <v>425</v>
      </c>
      <c r="B142" s="7" t="str">
        <f t="shared" si="2"/>
        <v>Capacitaciones realizadas para proyecto "CUIDÁ" en coordinación con el Área Metropolitana</v>
      </c>
      <c r="C142" s="9" t="s">
        <v>149</v>
      </c>
      <c r="D142" s="9" t="s">
        <v>835</v>
      </c>
      <c r="E142" s="43" t="s">
        <v>382</v>
      </c>
      <c r="F142" s="7" t="s">
        <v>417</v>
      </c>
      <c r="G142" s="7" t="s">
        <v>424</v>
      </c>
      <c r="H142" s="7" t="s">
        <v>425</v>
      </c>
      <c r="I142" s="43" t="s">
        <v>23</v>
      </c>
      <c r="J142" s="7" t="s">
        <v>28</v>
      </c>
      <c r="K142" s="43" t="s">
        <v>25</v>
      </c>
      <c r="L142" s="7" t="s">
        <v>838</v>
      </c>
      <c r="M142" s="7"/>
      <c r="N142" s="7">
        <v>0</v>
      </c>
      <c r="O142" s="7">
        <v>4</v>
      </c>
      <c r="P142" s="36">
        <v>1</v>
      </c>
      <c r="Q142" s="44">
        <v>1</v>
      </c>
      <c r="R142" s="42">
        <v>0</v>
      </c>
      <c r="S142" s="42" t="s">
        <v>842</v>
      </c>
      <c r="T142" s="42">
        <v>0</v>
      </c>
      <c r="U142" s="42" t="s">
        <v>842</v>
      </c>
    </row>
    <row r="143" spans="1:21" x14ac:dyDescent="0.25">
      <c r="A143" s="7" t="s">
        <v>867</v>
      </c>
      <c r="B143" s="7" t="str">
        <f t="shared" si="2"/>
        <v>Acciones y apoyos realizados para el fondo municipal de gestión del riesgo (Visitas, sistematización BD damnificados, entrega de ayudas humanitarias, atención al público, Manejo de albergues)</v>
      </c>
      <c r="C143" s="9" t="s">
        <v>149</v>
      </c>
      <c r="D143" s="9" t="s">
        <v>835</v>
      </c>
      <c r="E143" s="43" t="s">
        <v>382</v>
      </c>
      <c r="F143" s="7" t="s">
        <v>417</v>
      </c>
      <c r="G143" s="7" t="s">
        <v>427</v>
      </c>
      <c r="H143" s="7" t="s">
        <v>839</v>
      </c>
      <c r="I143" s="43" t="s">
        <v>23</v>
      </c>
      <c r="J143" s="7" t="s">
        <v>24</v>
      </c>
      <c r="K143" s="43" t="s">
        <v>25</v>
      </c>
      <c r="L143" s="7" t="s">
        <v>428</v>
      </c>
      <c r="M143" s="7"/>
      <c r="N143" s="7">
        <v>0</v>
      </c>
      <c r="O143" s="7">
        <v>5</v>
      </c>
      <c r="P143" s="36">
        <v>5</v>
      </c>
      <c r="Q143" s="44">
        <v>5</v>
      </c>
      <c r="R143" s="36">
        <v>5</v>
      </c>
      <c r="S143" s="36" t="s">
        <v>843</v>
      </c>
      <c r="T143" s="36">
        <v>5</v>
      </c>
      <c r="U143" s="36" t="s">
        <v>843</v>
      </c>
    </row>
    <row r="144" spans="1:21" x14ac:dyDescent="0.25">
      <c r="A144" s="7" t="s">
        <v>419</v>
      </c>
      <c r="B144" s="7" t="str">
        <f t="shared" si="2"/>
        <v>Capacitaciones en Gestión del Riesgo</v>
      </c>
      <c r="C144" s="9" t="s">
        <v>149</v>
      </c>
      <c r="D144" s="9" t="s">
        <v>835</v>
      </c>
      <c r="E144" s="43" t="s">
        <v>382</v>
      </c>
      <c r="F144" s="7" t="s">
        <v>417</v>
      </c>
      <c r="G144" s="7" t="s">
        <v>429</v>
      </c>
      <c r="H144" s="7" t="s">
        <v>419</v>
      </c>
      <c r="I144" s="43" t="s">
        <v>23</v>
      </c>
      <c r="J144" s="7" t="s">
        <v>28</v>
      </c>
      <c r="K144" s="43" t="s">
        <v>25</v>
      </c>
      <c r="L144" s="7" t="s">
        <v>420</v>
      </c>
      <c r="M144" s="7"/>
      <c r="N144" s="7">
        <v>2</v>
      </c>
      <c r="O144" s="7">
        <v>8</v>
      </c>
      <c r="P144" s="36">
        <v>2</v>
      </c>
      <c r="Q144" s="44">
        <v>2</v>
      </c>
      <c r="R144" s="42">
        <v>1</v>
      </c>
      <c r="S144" s="42" t="s">
        <v>844</v>
      </c>
      <c r="T144" s="42">
        <v>1</v>
      </c>
      <c r="U144" s="42" t="s">
        <v>844</v>
      </c>
    </row>
    <row r="145" spans="1:21" ht="103.5" customHeight="1" x14ac:dyDescent="0.25">
      <c r="A145" s="11" t="s">
        <v>106</v>
      </c>
      <c r="B145" s="7" t="str">
        <f t="shared" si="2"/>
        <v>Actividades realizadas para la mejora de la calidad en la salud municipal(14 actividades)</v>
      </c>
      <c r="C145" s="84" t="s">
        <v>102</v>
      </c>
      <c r="D145" s="9" t="s">
        <v>103</v>
      </c>
      <c r="E145" s="76" t="s">
        <v>19</v>
      </c>
      <c r="F145" s="76" t="s">
        <v>104</v>
      </c>
      <c r="G145" s="76" t="s">
        <v>105</v>
      </c>
      <c r="H145" s="76" t="s">
        <v>106</v>
      </c>
      <c r="I145" s="76" t="s">
        <v>60</v>
      </c>
      <c r="J145" s="76" t="s">
        <v>61</v>
      </c>
      <c r="K145" s="76" t="s">
        <v>25</v>
      </c>
      <c r="L145" s="76" t="s">
        <v>107</v>
      </c>
      <c r="M145" s="76" t="s">
        <v>108</v>
      </c>
      <c r="N145" s="85">
        <v>0.8</v>
      </c>
      <c r="O145" s="85">
        <v>0.9</v>
      </c>
      <c r="P145" s="85">
        <v>0.8</v>
      </c>
      <c r="Q145" s="31">
        <v>0.85</v>
      </c>
      <c r="R145" s="86">
        <v>0.875</v>
      </c>
      <c r="S145" s="85">
        <v>0.9</v>
      </c>
      <c r="T145" s="87">
        <v>0.82499999999999996</v>
      </c>
      <c r="U145" s="88" t="s">
        <v>874</v>
      </c>
    </row>
    <row r="146" spans="1:21" ht="409.5" x14ac:dyDescent="0.25">
      <c r="A146" s="11" t="s">
        <v>110</v>
      </c>
      <c r="B146" s="7" t="str">
        <f t="shared" si="2"/>
        <v>Acceso a los servicios de Salud</v>
      </c>
      <c r="C146" s="84" t="s">
        <v>102</v>
      </c>
      <c r="D146" s="9" t="s">
        <v>103</v>
      </c>
      <c r="E146" s="75" t="s">
        <v>19</v>
      </c>
      <c r="F146" s="75" t="s">
        <v>104</v>
      </c>
      <c r="G146" s="75" t="s">
        <v>109</v>
      </c>
      <c r="H146" s="75" t="s">
        <v>110</v>
      </c>
      <c r="I146" s="75" t="s">
        <v>60</v>
      </c>
      <c r="J146" s="75" t="s">
        <v>24</v>
      </c>
      <c r="K146" s="75" t="s">
        <v>111</v>
      </c>
      <c r="L146" s="75" t="s">
        <v>112</v>
      </c>
      <c r="M146" s="75" t="s">
        <v>113</v>
      </c>
      <c r="N146" s="31">
        <v>1</v>
      </c>
      <c r="O146" s="31">
        <v>1</v>
      </c>
      <c r="P146" s="31">
        <v>1</v>
      </c>
      <c r="Q146" s="31">
        <v>1</v>
      </c>
      <c r="R146" s="31">
        <v>1</v>
      </c>
      <c r="S146" s="31">
        <v>1</v>
      </c>
      <c r="T146" s="89">
        <v>0.25</v>
      </c>
      <c r="U146" s="90" t="s">
        <v>875</v>
      </c>
    </row>
    <row r="147" spans="1:21" ht="409.5" x14ac:dyDescent="0.25">
      <c r="A147" s="11" t="s">
        <v>868</v>
      </c>
      <c r="B147" s="7" t="str">
        <f t="shared" si="2"/>
        <v>Porcentaje de Gestion a la administración de la base de datos del regimen subsidiado</v>
      </c>
      <c r="C147" s="84" t="s">
        <v>102</v>
      </c>
      <c r="D147" s="9" t="s">
        <v>103</v>
      </c>
      <c r="E147" s="75" t="s">
        <v>19</v>
      </c>
      <c r="F147" s="75" t="s">
        <v>104</v>
      </c>
      <c r="G147" s="75" t="s">
        <v>109</v>
      </c>
      <c r="H147" s="75" t="s">
        <v>876</v>
      </c>
      <c r="I147" s="75" t="s">
        <v>60</v>
      </c>
      <c r="J147" s="75" t="s">
        <v>24</v>
      </c>
      <c r="K147" s="75" t="s">
        <v>111</v>
      </c>
      <c r="L147" s="75" t="s">
        <v>114</v>
      </c>
      <c r="M147" s="75" t="s">
        <v>115</v>
      </c>
      <c r="N147" s="31">
        <v>0.8</v>
      </c>
      <c r="O147" s="31">
        <v>0.9</v>
      </c>
      <c r="P147" s="31">
        <v>0.9</v>
      </c>
      <c r="Q147" s="31">
        <v>0.9</v>
      </c>
      <c r="R147" s="31">
        <v>0.9</v>
      </c>
      <c r="S147" s="31">
        <v>0.9</v>
      </c>
      <c r="T147" s="91">
        <v>0.22500000000000001</v>
      </c>
      <c r="U147" s="92" t="s">
        <v>877</v>
      </c>
    </row>
    <row r="148" spans="1:21" ht="409.5" x14ac:dyDescent="0.25">
      <c r="A148" s="11" t="s">
        <v>117</v>
      </c>
      <c r="B148" s="7" t="str">
        <f t="shared" si="2"/>
        <v>Programa de Nutrición implementado</v>
      </c>
      <c r="C148" s="84" t="s">
        <v>102</v>
      </c>
      <c r="D148" s="9" t="s">
        <v>103</v>
      </c>
      <c r="E148" s="75" t="s">
        <v>19</v>
      </c>
      <c r="F148" s="75" t="s">
        <v>104</v>
      </c>
      <c r="G148" s="75" t="s">
        <v>116</v>
      </c>
      <c r="H148" s="75" t="s">
        <v>117</v>
      </c>
      <c r="I148" s="75" t="s">
        <v>23</v>
      </c>
      <c r="J148" s="75" t="s">
        <v>24</v>
      </c>
      <c r="K148" s="75" t="s">
        <v>25</v>
      </c>
      <c r="L148" s="75" t="s">
        <v>117</v>
      </c>
      <c r="M148" s="75"/>
      <c r="N148" s="75">
        <v>1</v>
      </c>
      <c r="O148" s="75">
        <v>1</v>
      </c>
      <c r="P148" s="75">
        <v>1</v>
      </c>
      <c r="Q148" s="75">
        <v>1</v>
      </c>
      <c r="R148" s="75">
        <v>1</v>
      </c>
      <c r="S148" s="75">
        <v>1</v>
      </c>
      <c r="T148" s="75">
        <v>1</v>
      </c>
      <c r="U148" s="92" t="s">
        <v>878</v>
      </c>
    </row>
    <row r="149" spans="1:21" ht="409.5" x14ac:dyDescent="0.25">
      <c r="A149" s="11" t="s">
        <v>119</v>
      </c>
      <c r="B149" s="7" t="str">
        <f t="shared" si="2"/>
        <v>Actividades realizadas para Encaminar a los entornos saludables (9 actividades)</v>
      </c>
      <c r="C149" s="84" t="s">
        <v>102</v>
      </c>
      <c r="D149" s="9" t="s">
        <v>103</v>
      </c>
      <c r="E149" s="76" t="s">
        <v>19</v>
      </c>
      <c r="F149" s="76" t="s">
        <v>104</v>
      </c>
      <c r="G149" s="76" t="s">
        <v>118</v>
      </c>
      <c r="H149" s="76" t="s">
        <v>119</v>
      </c>
      <c r="I149" s="76" t="s">
        <v>60</v>
      </c>
      <c r="J149" s="76" t="s">
        <v>24</v>
      </c>
      <c r="K149" s="76" t="s">
        <v>25</v>
      </c>
      <c r="L149" s="76" t="s">
        <v>120</v>
      </c>
      <c r="M149" s="76" t="s">
        <v>121</v>
      </c>
      <c r="N149" s="85">
        <v>1</v>
      </c>
      <c r="O149" s="85">
        <v>1</v>
      </c>
      <c r="P149" s="85">
        <v>1</v>
      </c>
      <c r="Q149" s="31">
        <v>1</v>
      </c>
      <c r="R149" s="85">
        <v>1</v>
      </c>
      <c r="S149" s="85">
        <v>1</v>
      </c>
      <c r="T149" s="93">
        <v>0.25</v>
      </c>
      <c r="U149" s="88" t="s">
        <v>879</v>
      </c>
    </row>
    <row r="150" spans="1:21" ht="409.5" x14ac:dyDescent="0.25">
      <c r="A150" s="11" t="s">
        <v>123</v>
      </c>
      <c r="B150" s="7" t="str">
        <f t="shared" si="2"/>
        <v>Actividades realizadas para la promoción de la salud mental y convivencia</v>
      </c>
      <c r="C150" s="84" t="s">
        <v>102</v>
      </c>
      <c r="D150" s="9" t="s">
        <v>103</v>
      </c>
      <c r="E150" s="76" t="s">
        <v>19</v>
      </c>
      <c r="F150" s="76" t="s">
        <v>104</v>
      </c>
      <c r="G150" s="76" t="s">
        <v>122</v>
      </c>
      <c r="H150" s="76" t="s">
        <v>123</v>
      </c>
      <c r="I150" s="76" t="s">
        <v>60</v>
      </c>
      <c r="J150" s="76" t="s">
        <v>24</v>
      </c>
      <c r="K150" s="76" t="s">
        <v>25</v>
      </c>
      <c r="L150" s="76" t="s">
        <v>124</v>
      </c>
      <c r="M150" s="76" t="s">
        <v>125</v>
      </c>
      <c r="N150" s="85">
        <v>1</v>
      </c>
      <c r="O150" s="85">
        <v>1</v>
      </c>
      <c r="P150" s="85">
        <v>1</v>
      </c>
      <c r="Q150" s="31">
        <v>1</v>
      </c>
      <c r="R150" s="85">
        <v>1</v>
      </c>
      <c r="S150" s="85">
        <v>1</v>
      </c>
      <c r="T150" s="93">
        <v>0.25</v>
      </c>
      <c r="U150" s="88" t="s">
        <v>880</v>
      </c>
    </row>
    <row r="151" spans="1:21" ht="409.5" x14ac:dyDescent="0.25">
      <c r="A151" s="11" t="s">
        <v>127</v>
      </c>
      <c r="B151" s="7" t="str">
        <f t="shared" si="2"/>
        <v>Activades realizadas enfocadas a la Salud sexual y reproductiva</v>
      </c>
      <c r="C151" s="94" t="s">
        <v>102</v>
      </c>
      <c r="D151" s="80" t="s">
        <v>103</v>
      </c>
      <c r="E151" s="75" t="s">
        <v>19</v>
      </c>
      <c r="F151" s="75" t="s">
        <v>104</v>
      </c>
      <c r="G151" s="75" t="s">
        <v>126</v>
      </c>
      <c r="H151" s="75" t="s">
        <v>127</v>
      </c>
      <c r="I151" s="75" t="s">
        <v>23</v>
      </c>
      <c r="J151" s="75" t="s">
        <v>28</v>
      </c>
      <c r="K151" s="75" t="s">
        <v>25</v>
      </c>
      <c r="L151" s="75" t="s">
        <v>128</v>
      </c>
      <c r="M151" s="75"/>
      <c r="N151" s="75">
        <v>0</v>
      </c>
      <c r="O151" s="75">
        <v>4</v>
      </c>
      <c r="P151" s="75">
        <v>1</v>
      </c>
      <c r="Q151" s="75">
        <v>1</v>
      </c>
      <c r="R151" s="75">
        <v>1</v>
      </c>
      <c r="S151" s="75">
        <v>1</v>
      </c>
      <c r="T151" s="75">
        <v>0.25</v>
      </c>
      <c r="U151" s="88" t="s">
        <v>881</v>
      </c>
    </row>
    <row r="152" spans="1:21" ht="409.5" x14ac:dyDescent="0.25">
      <c r="A152" s="11" t="s">
        <v>130</v>
      </c>
      <c r="B152" s="7" t="str">
        <f t="shared" si="2"/>
        <v>Programa para el fortalecimiento de la autoridad sanitaria implementado</v>
      </c>
      <c r="C152" s="94" t="s">
        <v>102</v>
      </c>
      <c r="D152" s="80" t="s">
        <v>103</v>
      </c>
      <c r="E152" s="75" t="s">
        <v>19</v>
      </c>
      <c r="F152" s="75" t="s">
        <v>104</v>
      </c>
      <c r="G152" s="75" t="s">
        <v>129</v>
      </c>
      <c r="H152" s="75" t="s">
        <v>130</v>
      </c>
      <c r="I152" s="75" t="s">
        <v>23</v>
      </c>
      <c r="J152" s="75" t="s">
        <v>24</v>
      </c>
      <c r="K152" s="75" t="s">
        <v>25</v>
      </c>
      <c r="L152" s="75" t="s">
        <v>130</v>
      </c>
      <c r="M152" s="75"/>
      <c r="N152" s="75">
        <v>0</v>
      </c>
      <c r="O152" s="75">
        <v>1</v>
      </c>
      <c r="P152" s="75">
        <v>1</v>
      </c>
      <c r="Q152" s="75">
        <v>1</v>
      </c>
      <c r="R152" s="75">
        <v>1</v>
      </c>
      <c r="S152" s="75">
        <v>1</v>
      </c>
      <c r="T152" s="75">
        <v>0.25</v>
      </c>
      <c r="U152" s="95" t="s">
        <v>882</v>
      </c>
    </row>
    <row r="153" spans="1:21" ht="409.5" x14ac:dyDescent="0.25">
      <c r="A153" s="11" t="s">
        <v>132</v>
      </c>
      <c r="B153" s="7" t="str">
        <f t="shared" si="2"/>
        <v>Programas y Actividades realizadas para la seguridad alimentaria y nutricional (5 programas)</v>
      </c>
      <c r="C153" s="84" t="s">
        <v>102</v>
      </c>
      <c r="D153" s="9" t="s">
        <v>103</v>
      </c>
      <c r="E153" s="76" t="s">
        <v>19</v>
      </c>
      <c r="F153" s="76" t="s">
        <v>104</v>
      </c>
      <c r="G153" s="76" t="s">
        <v>131</v>
      </c>
      <c r="H153" s="76" t="s">
        <v>132</v>
      </c>
      <c r="I153" s="76" t="s">
        <v>60</v>
      </c>
      <c r="J153" s="76" t="s">
        <v>61</v>
      </c>
      <c r="K153" s="76" t="s">
        <v>25</v>
      </c>
      <c r="L153" s="76" t="s">
        <v>133</v>
      </c>
      <c r="M153" s="76" t="s">
        <v>134</v>
      </c>
      <c r="N153" s="85">
        <v>0.8</v>
      </c>
      <c r="O153" s="85">
        <v>0.9</v>
      </c>
      <c r="P153" s="86">
        <v>0.82499999999999996</v>
      </c>
      <c r="Q153" s="31">
        <v>0.85</v>
      </c>
      <c r="R153" s="85" t="s">
        <v>135</v>
      </c>
      <c r="S153" s="85">
        <v>0.9</v>
      </c>
      <c r="T153" s="96">
        <v>0.83199999999999996</v>
      </c>
      <c r="U153" s="88" t="s">
        <v>698</v>
      </c>
    </row>
    <row r="154" spans="1:21" ht="409.5" x14ac:dyDescent="0.25">
      <c r="A154" s="11" t="s">
        <v>137</v>
      </c>
      <c r="B154" s="7" t="str">
        <f t="shared" si="2"/>
        <v>Programa para el Control al consumo de sustancias psicoactivas implementado</v>
      </c>
      <c r="C154" s="84" t="s">
        <v>102</v>
      </c>
      <c r="D154" s="9" t="s">
        <v>103</v>
      </c>
      <c r="E154" s="75" t="s">
        <v>19</v>
      </c>
      <c r="F154" s="75" t="s">
        <v>104</v>
      </c>
      <c r="G154" s="75" t="s">
        <v>136</v>
      </c>
      <c r="H154" s="75" t="s">
        <v>137</v>
      </c>
      <c r="I154" s="75" t="s">
        <v>23</v>
      </c>
      <c r="J154" s="75" t="s">
        <v>24</v>
      </c>
      <c r="K154" s="75" t="s">
        <v>25</v>
      </c>
      <c r="L154" s="75" t="s">
        <v>137</v>
      </c>
      <c r="M154" s="75"/>
      <c r="N154" s="75">
        <v>0</v>
      </c>
      <c r="O154" s="75">
        <v>1</v>
      </c>
      <c r="P154" s="75">
        <v>1</v>
      </c>
      <c r="Q154" s="75">
        <v>1</v>
      </c>
      <c r="R154" s="75">
        <v>1</v>
      </c>
      <c r="S154" s="75">
        <v>1</v>
      </c>
      <c r="T154" s="97">
        <v>0.25</v>
      </c>
      <c r="U154" s="88" t="s">
        <v>884</v>
      </c>
    </row>
    <row r="155" spans="1:21" ht="409.5" x14ac:dyDescent="0.25">
      <c r="A155" s="11" t="s">
        <v>143</v>
      </c>
      <c r="B155" s="7" t="str">
        <f t="shared" si="2"/>
        <v>Porcentaje de implementación del plan decenal de salud</v>
      </c>
      <c r="C155" s="84" t="s">
        <v>102</v>
      </c>
      <c r="D155" s="9" t="s">
        <v>103</v>
      </c>
      <c r="E155" s="76" t="s">
        <v>19</v>
      </c>
      <c r="F155" s="76" t="s">
        <v>104</v>
      </c>
      <c r="G155" s="76" t="s">
        <v>142</v>
      </c>
      <c r="H155" s="76" t="s">
        <v>143</v>
      </c>
      <c r="I155" s="76" t="s">
        <v>60</v>
      </c>
      <c r="J155" s="76" t="s">
        <v>24</v>
      </c>
      <c r="K155" s="76" t="s">
        <v>25</v>
      </c>
      <c r="L155" s="76" t="s">
        <v>144</v>
      </c>
      <c r="M155" s="76" t="s">
        <v>145</v>
      </c>
      <c r="N155" s="85">
        <v>1</v>
      </c>
      <c r="O155" s="85">
        <v>1</v>
      </c>
      <c r="P155" s="85">
        <v>1</v>
      </c>
      <c r="Q155" s="31">
        <v>1</v>
      </c>
      <c r="R155" s="85">
        <v>1</v>
      </c>
      <c r="S155" s="85">
        <v>1</v>
      </c>
      <c r="T155" s="89">
        <v>0.26</v>
      </c>
      <c r="U155" s="92" t="s">
        <v>699</v>
      </c>
    </row>
    <row r="156" spans="1:21" ht="285" x14ac:dyDescent="0.25">
      <c r="A156" s="11" t="s">
        <v>854</v>
      </c>
      <c r="B156" s="7" t="str">
        <f t="shared" si="2"/>
        <v>Porcentaje de Implementación del plan territorial de salud</v>
      </c>
      <c r="C156" s="84" t="s">
        <v>102</v>
      </c>
      <c r="D156" s="9" t="s">
        <v>103</v>
      </c>
      <c r="E156" s="75" t="s">
        <v>19</v>
      </c>
      <c r="F156" s="75" t="s">
        <v>104</v>
      </c>
      <c r="G156" s="75" t="s">
        <v>146</v>
      </c>
      <c r="H156" s="75" t="s">
        <v>854</v>
      </c>
      <c r="I156" s="75" t="s">
        <v>60</v>
      </c>
      <c r="J156" s="75" t="s">
        <v>24</v>
      </c>
      <c r="K156" s="75" t="s">
        <v>25</v>
      </c>
      <c r="L156" s="75" t="s">
        <v>147</v>
      </c>
      <c r="M156" s="75" t="s">
        <v>148</v>
      </c>
      <c r="N156" s="31">
        <v>1</v>
      </c>
      <c r="O156" s="31">
        <v>1</v>
      </c>
      <c r="P156" s="31">
        <v>1</v>
      </c>
      <c r="Q156" s="31">
        <v>1</v>
      </c>
      <c r="R156" s="31">
        <v>1</v>
      </c>
      <c r="S156" s="31">
        <v>1</v>
      </c>
      <c r="T156" s="32">
        <v>0.25</v>
      </c>
      <c r="U156" s="88" t="s">
        <v>700</v>
      </c>
    </row>
    <row r="157" spans="1:21" ht="409.5" x14ac:dyDescent="0.25">
      <c r="A157" s="11" t="s">
        <v>175</v>
      </c>
      <c r="B157" s="7" t="str">
        <f t="shared" si="2"/>
        <v>Politica pública del adulto mayor implementada</v>
      </c>
      <c r="C157" s="84" t="s">
        <v>102</v>
      </c>
      <c r="D157" s="9" t="s">
        <v>103</v>
      </c>
      <c r="E157" s="76" t="s">
        <v>19</v>
      </c>
      <c r="F157" s="76" t="s">
        <v>173</v>
      </c>
      <c r="G157" s="76" t="s">
        <v>174</v>
      </c>
      <c r="H157" s="76" t="s">
        <v>175</v>
      </c>
      <c r="I157" s="76" t="s">
        <v>23</v>
      </c>
      <c r="J157" s="76" t="s">
        <v>28</v>
      </c>
      <c r="K157" s="76" t="s">
        <v>25</v>
      </c>
      <c r="L157" s="76" t="s">
        <v>175</v>
      </c>
      <c r="M157" s="76"/>
      <c r="N157" s="76">
        <v>0</v>
      </c>
      <c r="O157" s="76">
        <v>1</v>
      </c>
      <c r="P157" s="76">
        <v>0</v>
      </c>
      <c r="Q157" s="75">
        <v>0</v>
      </c>
      <c r="R157" s="76">
        <v>0</v>
      </c>
      <c r="S157" s="76">
        <v>1</v>
      </c>
      <c r="T157" s="29">
        <v>0</v>
      </c>
      <c r="U157" s="98" t="s">
        <v>883</v>
      </c>
    </row>
    <row r="158" spans="1:21" ht="409.5" x14ac:dyDescent="0.25">
      <c r="A158" s="11" t="s">
        <v>177</v>
      </c>
      <c r="B158" s="7" t="str">
        <f t="shared" si="2"/>
        <v>Politica pública de infancia y adolescencia Mantenida</v>
      </c>
      <c r="C158" s="84" t="s">
        <v>102</v>
      </c>
      <c r="D158" s="9" t="s">
        <v>103</v>
      </c>
      <c r="E158" s="76" t="s">
        <v>19</v>
      </c>
      <c r="F158" s="76" t="s">
        <v>173</v>
      </c>
      <c r="G158" s="76" t="s">
        <v>176</v>
      </c>
      <c r="H158" s="76" t="s">
        <v>177</v>
      </c>
      <c r="I158" s="76" t="s">
        <v>23</v>
      </c>
      <c r="J158" s="76" t="s">
        <v>24</v>
      </c>
      <c r="K158" s="76" t="s">
        <v>25</v>
      </c>
      <c r="L158" s="76" t="s">
        <v>178</v>
      </c>
      <c r="M158" s="76"/>
      <c r="N158" s="76">
        <v>1</v>
      </c>
      <c r="O158" s="76">
        <v>1</v>
      </c>
      <c r="P158" s="76">
        <v>1</v>
      </c>
      <c r="Q158" s="75">
        <v>1</v>
      </c>
      <c r="R158" s="76">
        <v>1</v>
      </c>
      <c r="S158" s="76">
        <v>1</v>
      </c>
      <c r="T158" s="75">
        <v>0.25</v>
      </c>
      <c r="U158" s="88" t="s">
        <v>701</v>
      </c>
    </row>
    <row r="159" spans="1:21" ht="210" x14ac:dyDescent="0.25">
      <c r="A159" s="11" t="s">
        <v>180</v>
      </c>
      <c r="B159" s="7" t="str">
        <f t="shared" si="2"/>
        <v>Porcentaje de victimas atendidos</v>
      </c>
      <c r="C159" s="84" t="s">
        <v>102</v>
      </c>
      <c r="D159" s="9" t="s">
        <v>103</v>
      </c>
      <c r="E159" s="75" t="s">
        <v>19</v>
      </c>
      <c r="F159" s="75" t="s">
        <v>173</v>
      </c>
      <c r="G159" s="75" t="s">
        <v>179</v>
      </c>
      <c r="H159" s="75" t="s">
        <v>180</v>
      </c>
      <c r="I159" s="75" t="s">
        <v>23</v>
      </c>
      <c r="J159" s="75" t="s">
        <v>24</v>
      </c>
      <c r="K159" s="75" t="s">
        <v>25</v>
      </c>
      <c r="L159" s="75" t="s">
        <v>181</v>
      </c>
      <c r="M159" s="75" t="s">
        <v>182</v>
      </c>
      <c r="N159" s="32">
        <v>1</v>
      </c>
      <c r="O159" s="32">
        <v>1</v>
      </c>
      <c r="P159" s="32">
        <v>1</v>
      </c>
      <c r="Q159" s="32">
        <v>1</v>
      </c>
      <c r="R159" s="32">
        <v>1</v>
      </c>
      <c r="S159" s="32">
        <v>1</v>
      </c>
      <c r="T159" s="30">
        <v>0.25</v>
      </c>
      <c r="U159" s="88" t="s">
        <v>702</v>
      </c>
    </row>
    <row r="160" spans="1:21" ht="409.5" x14ac:dyDescent="0.25">
      <c r="A160" s="11" t="s">
        <v>184</v>
      </c>
      <c r="B160" s="7" t="str">
        <f t="shared" si="2"/>
        <v>Política pública de atención integral a las personas con capacidades diferentes Mantenida (Inclusión socia, capacidad de emprendimiento, fortalecimiento y rehabilitacion, banco de ayudas, caracterización)</v>
      </c>
      <c r="C160" s="84" t="s">
        <v>102</v>
      </c>
      <c r="D160" s="9" t="s">
        <v>103</v>
      </c>
      <c r="E160" s="76" t="s">
        <v>19</v>
      </c>
      <c r="F160" s="76" t="s">
        <v>173</v>
      </c>
      <c r="G160" s="76" t="s">
        <v>183</v>
      </c>
      <c r="H160" s="76" t="s">
        <v>184</v>
      </c>
      <c r="I160" s="76" t="s">
        <v>23</v>
      </c>
      <c r="J160" s="76" t="s">
        <v>24</v>
      </c>
      <c r="K160" s="76" t="s">
        <v>25</v>
      </c>
      <c r="L160" s="76" t="s">
        <v>185</v>
      </c>
      <c r="M160" s="76"/>
      <c r="N160" s="76">
        <v>1</v>
      </c>
      <c r="O160" s="76">
        <v>1</v>
      </c>
      <c r="P160" s="76">
        <v>1</v>
      </c>
      <c r="Q160" s="75">
        <v>1</v>
      </c>
      <c r="R160" s="76">
        <v>1</v>
      </c>
      <c r="S160" s="76">
        <v>1</v>
      </c>
      <c r="T160" s="75">
        <v>0.25</v>
      </c>
      <c r="U160" s="88" t="s">
        <v>703</v>
      </c>
    </row>
    <row r="161" spans="1:21" ht="409.5" x14ac:dyDescent="0.25">
      <c r="A161" s="11" t="s">
        <v>190</v>
      </c>
      <c r="B161" s="7" t="str">
        <f t="shared" si="2"/>
        <v>Actividades realizadas para la Atención y apoyo a la niñez, infancia, adolescencia, Juventud (Acompañamiento a los CDI, actualización sistema de información, acompa. Psicologico)</v>
      </c>
      <c r="C161" s="84" t="s">
        <v>102</v>
      </c>
      <c r="D161" s="9" t="s">
        <v>103</v>
      </c>
      <c r="E161" s="76" t="s">
        <v>19</v>
      </c>
      <c r="F161" s="76" t="s">
        <v>173</v>
      </c>
      <c r="G161" s="76" t="s">
        <v>189</v>
      </c>
      <c r="H161" s="76" t="s">
        <v>190</v>
      </c>
      <c r="I161" s="76" t="s">
        <v>60</v>
      </c>
      <c r="J161" s="76" t="s">
        <v>24</v>
      </c>
      <c r="K161" s="76" t="s">
        <v>25</v>
      </c>
      <c r="L161" s="76" t="s">
        <v>191</v>
      </c>
      <c r="M161" s="76" t="s">
        <v>192</v>
      </c>
      <c r="N161" s="85">
        <v>0.8</v>
      </c>
      <c r="O161" s="85">
        <v>1</v>
      </c>
      <c r="P161" s="85">
        <v>1</v>
      </c>
      <c r="Q161" s="31">
        <v>1</v>
      </c>
      <c r="R161" s="85">
        <v>1</v>
      </c>
      <c r="S161" s="85">
        <v>1</v>
      </c>
      <c r="T161" s="31">
        <v>0.25</v>
      </c>
      <c r="U161" s="88" t="s">
        <v>704</v>
      </c>
    </row>
    <row r="162" spans="1:21" ht="409.5" x14ac:dyDescent="0.25">
      <c r="A162" s="11" t="s">
        <v>197</v>
      </c>
      <c r="B162" s="7" t="str">
        <f t="shared" si="2"/>
        <v>Porcentaje de madres y padres cabezas de hogar atendidos</v>
      </c>
      <c r="C162" s="84" t="s">
        <v>102</v>
      </c>
      <c r="D162" s="9" t="s">
        <v>103</v>
      </c>
      <c r="E162" s="75" t="s">
        <v>19</v>
      </c>
      <c r="F162" s="75" t="s">
        <v>173</v>
      </c>
      <c r="G162" s="75" t="s">
        <v>196</v>
      </c>
      <c r="H162" s="75" t="s">
        <v>197</v>
      </c>
      <c r="I162" s="75" t="s">
        <v>60</v>
      </c>
      <c r="J162" s="75" t="s">
        <v>24</v>
      </c>
      <c r="K162" s="75" t="s">
        <v>25</v>
      </c>
      <c r="L162" s="75" t="s">
        <v>198</v>
      </c>
      <c r="M162" s="75" t="s">
        <v>199</v>
      </c>
      <c r="N162" s="75">
        <v>0</v>
      </c>
      <c r="O162" s="31">
        <v>1</v>
      </c>
      <c r="P162" s="31">
        <v>1</v>
      </c>
      <c r="Q162" s="31">
        <v>1</v>
      </c>
      <c r="R162" s="31">
        <v>1</v>
      </c>
      <c r="S162" s="31">
        <v>1</v>
      </c>
      <c r="T162" s="32">
        <v>0.25</v>
      </c>
      <c r="U162" s="88" t="s">
        <v>705</v>
      </c>
    </row>
    <row r="163" spans="1:21" ht="409.5" x14ac:dyDescent="0.25">
      <c r="A163" s="11" t="s">
        <v>201</v>
      </c>
      <c r="B163" s="7" t="str">
        <f t="shared" si="2"/>
        <v>Programa red unidos fortalecido</v>
      </c>
      <c r="C163" s="84" t="s">
        <v>102</v>
      </c>
      <c r="D163" s="9" t="s">
        <v>103</v>
      </c>
      <c r="E163" s="75" t="s">
        <v>19</v>
      </c>
      <c r="F163" s="75" t="s">
        <v>173</v>
      </c>
      <c r="G163" s="75" t="s">
        <v>200</v>
      </c>
      <c r="H163" s="75" t="s">
        <v>201</v>
      </c>
      <c r="I163" s="75" t="s">
        <v>60</v>
      </c>
      <c r="J163" s="75" t="s">
        <v>24</v>
      </c>
      <c r="K163" s="75" t="s">
        <v>25</v>
      </c>
      <c r="L163" s="75" t="s">
        <v>202</v>
      </c>
      <c r="M163" s="75" t="s">
        <v>203</v>
      </c>
      <c r="N163" s="32">
        <v>1</v>
      </c>
      <c r="O163" s="32">
        <v>1</v>
      </c>
      <c r="P163" s="32">
        <v>1</v>
      </c>
      <c r="Q163" s="32">
        <v>1</v>
      </c>
      <c r="R163" s="32">
        <v>1</v>
      </c>
      <c r="S163" s="32">
        <v>1</v>
      </c>
      <c r="T163" s="32">
        <v>0.25</v>
      </c>
      <c r="U163" s="88" t="s">
        <v>706</v>
      </c>
    </row>
    <row r="164" spans="1:21" ht="409.5" x14ac:dyDescent="0.25">
      <c r="A164" s="11" t="s">
        <v>205</v>
      </c>
      <c r="B164" s="7" t="str">
        <f t="shared" si="2"/>
        <v>Actividades integrales realizadas para el Fortalecimiento de la institucionalidad para responder equitativamente el goce efectivo de derechos de victimas (Caracterización, Atención al usuario, capacitaciones en deberes y derechos, ayudas inmediatas)</v>
      </c>
      <c r="C164" s="84" t="s">
        <v>102</v>
      </c>
      <c r="D164" s="9" t="s">
        <v>103</v>
      </c>
      <c r="E164" s="76" t="s">
        <v>19</v>
      </c>
      <c r="F164" s="76" t="s">
        <v>173</v>
      </c>
      <c r="G164" s="76" t="s">
        <v>204</v>
      </c>
      <c r="H164" s="76" t="s">
        <v>205</v>
      </c>
      <c r="I164" s="76" t="s">
        <v>23</v>
      </c>
      <c r="J164" s="76" t="s">
        <v>24</v>
      </c>
      <c r="K164" s="76" t="s">
        <v>25</v>
      </c>
      <c r="L164" s="76" t="s">
        <v>206</v>
      </c>
      <c r="M164" s="76"/>
      <c r="N164" s="76">
        <v>0</v>
      </c>
      <c r="O164" s="76">
        <v>4</v>
      </c>
      <c r="P164" s="76">
        <v>4</v>
      </c>
      <c r="Q164" s="75">
        <v>4</v>
      </c>
      <c r="R164" s="76">
        <v>4</v>
      </c>
      <c r="S164" s="76">
        <v>4</v>
      </c>
      <c r="T164" s="76">
        <v>1</v>
      </c>
      <c r="U164" s="88" t="s">
        <v>707</v>
      </c>
    </row>
    <row r="165" spans="1:21" ht="409.5" x14ac:dyDescent="0.25">
      <c r="A165" s="11" t="s">
        <v>210</v>
      </c>
      <c r="B165" s="7" t="str">
        <f t="shared" si="2"/>
        <v>Cobertura en el programa de Mas Familias en acción</v>
      </c>
      <c r="C165" s="84" t="s">
        <v>102</v>
      </c>
      <c r="D165" s="9" t="s">
        <v>103</v>
      </c>
      <c r="E165" s="76" t="s">
        <v>19</v>
      </c>
      <c r="F165" s="76" t="s">
        <v>173</v>
      </c>
      <c r="G165" s="76" t="s">
        <v>209</v>
      </c>
      <c r="H165" s="76" t="s">
        <v>210</v>
      </c>
      <c r="I165" s="76" t="s">
        <v>60</v>
      </c>
      <c r="J165" s="76" t="s">
        <v>24</v>
      </c>
      <c r="K165" s="76" t="s">
        <v>25</v>
      </c>
      <c r="L165" s="76" t="s">
        <v>211</v>
      </c>
      <c r="M165" s="76" t="s">
        <v>212</v>
      </c>
      <c r="N165" s="76" t="s">
        <v>213</v>
      </c>
      <c r="O165" s="85">
        <v>0.92</v>
      </c>
      <c r="P165" s="85">
        <v>0.92</v>
      </c>
      <c r="Q165" s="31">
        <v>0.92</v>
      </c>
      <c r="R165" s="85">
        <v>0.92</v>
      </c>
      <c r="S165" s="85">
        <v>0.92</v>
      </c>
      <c r="T165" s="32">
        <v>0.23</v>
      </c>
      <c r="U165" s="88" t="s">
        <v>708</v>
      </c>
    </row>
    <row r="166" spans="1:21" ht="409.5" x14ac:dyDescent="0.25">
      <c r="A166" s="11" t="s">
        <v>302</v>
      </c>
      <c r="B166" s="7" t="str">
        <f t="shared" si="2"/>
        <v>Personas Colocadas con la agencia pública de Empleo</v>
      </c>
      <c r="C166" s="84" t="s">
        <v>102</v>
      </c>
      <c r="D166" s="9" t="s">
        <v>103</v>
      </c>
      <c r="E166" s="76" t="s">
        <v>287</v>
      </c>
      <c r="F166" s="76" t="s">
        <v>288</v>
      </c>
      <c r="G166" s="76" t="s">
        <v>301</v>
      </c>
      <c r="H166" s="75" t="s">
        <v>302</v>
      </c>
      <c r="I166" s="75" t="s">
        <v>60</v>
      </c>
      <c r="J166" s="75" t="s">
        <v>61</v>
      </c>
      <c r="K166" s="75" t="s">
        <v>25</v>
      </c>
      <c r="L166" s="75" t="s">
        <v>303</v>
      </c>
      <c r="M166" s="75" t="s">
        <v>304</v>
      </c>
      <c r="N166" s="85">
        <v>0.15</v>
      </c>
      <c r="O166" s="85">
        <v>0.2</v>
      </c>
      <c r="P166" s="31">
        <v>0.16</v>
      </c>
      <c r="Q166" s="31">
        <v>0.17</v>
      </c>
      <c r="R166" s="85">
        <v>0.18</v>
      </c>
      <c r="S166" s="85">
        <v>0.2</v>
      </c>
      <c r="T166" s="30">
        <v>2.5000000000000001E-2</v>
      </c>
      <c r="U166" s="95" t="s">
        <v>709</v>
      </c>
    </row>
    <row r="167" spans="1:21" ht="409.5" x14ac:dyDescent="0.25">
      <c r="A167" s="11" t="s">
        <v>326</v>
      </c>
      <c r="B167" s="7" t="str">
        <f t="shared" si="2"/>
        <v>Alianzas público- privadas establecidas</v>
      </c>
      <c r="C167" s="84" t="s">
        <v>102</v>
      </c>
      <c r="D167" s="9" t="s">
        <v>103</v>
      </c>
      <c r="E167" s="76" t="s">
        <v>287</v>
      </c>
      <c r="F167" s="76" t="s">
        <v>324</v>
      </c>
      <c r="G167" s="76" t="s">
        <v>325</v>
      </c>
      <c r="H167" s="75" t="s">
        <v>326</v>
      </c>
      <c r="I167" s="75" t="s">
        <v>23</v>
      </c>
      <c r="J167" s="75" t="s">
        <v>28</v>
      </c>
      <c r="K167" s="75" t="s">
        <v>25</v>
      </c>
      <c r="L167" s="75" t="s">
        <v>327</v>
      </c>
      <c r="M167" s="75"/>
      <c r="N167" s="76">
        <v>0</v>
      </c>
      <c r="O167" s="76">
        <v>16</v>
      </c>
      <c r="P167" s="75">
        <v>4</v>
      </c>
      <c r="Q167" s="75">
        <v>4</v>
      </c>
      <c r="R167" s="76">
        <v>4</v>
      </c>
      <c r="S167" s="76">
        <v>4</v>
      </c>
      <c r="T167" s="76">
        <v>1</v>
      </c>
      <c r="U167" s="88" t="s">
        <v>710</v>
      </c>
    </row>
    <row r="168" spans="1:21" ht="240" x14ac:dyDescent="0.25">
      <c r="A168" s="11" t="s">
        <v>326</v>
      </c>
      <c r="B168" s="7" t="str">
        <f t="shared" si="2"/>
        <v>Alianzas público- privadas establecidas</v>
      </c>
      <c r="C168" s="84" t="s">
        <v>102</v>
      </c>
      <c r="D168" s="9" t="s">
        <v>103</v>
      </c>
      <c r="E168" s="75" t="s">
        <v>287</v>
      </c>
      <c r="F168" s="75" t="s">
        <v>324</v>
      </c>
      <c r="G168" s="75" t="s">
        <v>333</v>
      </c>
      <c r="H168" s="75" t="s">
        <v>326</v>
      </c>
      <c r="I168" s="75" t="s">
        <v>23</v>
      </c>
      <c r="J168" s="75" t="s">
        <v>28</v>
      </c>
      <c r="K168" s="75" t="s">
        <v>111</v>
      </c>
      <c r="L168" s="75" t="s">
        <v>327</v>
      </c>
      <c r="M168" s="75"/>
      <c r="N168" s="75">
        <v>0</v>
      </c>
      <c r="O168" s="75">
        <v>16</v>
      </c>
      <c r="P168" s="75">
        <v>4</v>
      </c>
      <c r="Q168" s="75">
        <v>4</v>
      </c>
      <c r="R168" s="75">
        <v>4</v>
      </c>
      <c r="S168" s="75">
        <v>4</v>
      </c>
      <c r="T168" s="76">
        <v>1</v>
      </c>
      <c r="U168" s="92" t="s">
        <v>711</v>
      </c>
    </row>
    <row r="169" spans="1:21" ht="105" x14ac:dyDescent="0.25">
      <c r="A169" s="11" t="s">
        <v>477</v>
      </c>
      <c r="B169" s="7" t="str">
        <f t="shared" si="2"/>
        <v>Escuelas de formación ciudadada funcionando</v>
      </c>
      <c r="C169" s="84" t="s">
        <v>102</v>
      </c>
      <c r="D169" s="9" t="s">
        <v>103</v>
      </c>
      <c r="E169" s="76" t="s">
        <v>432</v>
      </c>
      <c r="F169" s="76" t="s">
        <v>470</v>
      </c>
      <c r="G169" s="76" t="s">
        <v>476</v>
      </c>
      <c r="H169" s="76" t="s">
        <v>477</v>
      </c>
      <c r="I169" s="76" t="s">
        <v>23</v>
      </c>
      <c r="J169" s="76" t="s">
        <v>61</v>
      </c>
      <c r="K169" s="76" t="s">
        <v>25</v>
      </c>
      <c r="L169" s="76" t="s">
        <v>478</v>
      </c>
      <c r="M169" s="76"/>
      <c r="N169" s="76">
        <v>1</v>
      </c>
      <c r="O169" s="76">
        <v>4</v>
      </c>
      <c r="P169" s="76">
        <v>1</v>
      </c>
      <c r="Q169" s="75">
        <v>2</v>
      </c>
      <c r="R169" s="76">
        <v>3</v>
      </c>
      <c r="S169" s="76">
        <v>4</v>
      </c>
      <c r="T169" s="76">
        <v>1</v>
      </c>
      <c r="U169" s="88" t="s">
        <v>712</v>
      </c>
    </row>
    <row r="170" spans="1:21" ht="409.5" x14ac:dyDescent="0.25">
      <c r="A170" s="11" t="s">
        <v>479</v>
      </c>
      <c r="B170" s="7" t="str">
        <f t="shared" si="2"/>
        <v>JAC activas y ajustadas a la ley 743 de 2002</v>
      </c>
      <c r="C170" s="84" t="s">
        <v>102</v>
      </c>
      <c r="D170" s="9" t="s">
        <v>103</v>
      </c>
      <c r="E170" s="76" t="s">
        <v>432</v>
      </c>
      <c r="F170" s="76" t="s">
        <v>470</v>
      </c>
      <c r="G170" s="76" t="s">
        <v>476</v>
      </c>
      <c r="H170" s="76" t="s">
        <v>479</v>
      </c>
      <c r="I170" s="76" t="s">
        <v>23</v>
      </c>
      <c r="J170" s="76" t="s">
        <v>61</v>
      </c>
      <c r="K170" s="76" t="s">
        <v>25</v>
      </c>
      <c r="L170" s="76" t="s">
        <v>480</v>
      </c>
      <c r="M170" s="76"/>
      <c r="N170" s="76">
        <v>42</v>
      </c>
      <c r="O170" s="76">
        <v>50</v>
      </c>
      <c r="P170" s="76">
        <v>42</v>
      </c>
      <c r="Q170" s="75">
        <v>45</v>
      </c>
      <c r="R170" s="76">
        <v>48</v>
      </c>
      <c r="S170" s="76">
        <v>50</v>
      </c>
      <c r="T170" s="76">
        <v>0</v>
      </c>
      <c r="U170" s="88" t="s">
        <v>713</v>
      </c>
    </row>
    <row r="171" spans="1:21" ht="345" x14ac:dyDescent="0.25">
      <c r="A171" s="11" t="s">
        <v>482</v>
      </c>
      <c r="B171" s="7" t="str">
        <f t="shared" si="2"/>
        <v>Caracterizaciones de organizaciones sociales y comunitarias existentes enn el municipio</v>
      </c>
      <c r="C171" s="84" t="s">
        <v>102</v>
      </c>
      <c r="D171" s="9" t="s">
        <v>103</v>
      </c>
      <c r="E171" s="76" t="s">
        <v>432</v>
      </c>
      <c r="F171" s="76" t="s">
        <v>470</v>
      </c>
      <c r="G171" s="76" t="s">
        <v>481</v>
      </c>
      <c r="H171" s="76" t="s">
        <v>482</v>
      </c>
      <c r="I171" s="76" t="s">
        <v>23</v>
      </c>
      <c r="J171" s="76" t="s">
        <v>61</v>
      </c>
      <c r="K171" s="76" t="s">
        <v>25</v>
      </c>
      <c r="L171" s="76" t="s">
        <v>483</v>
      </c>
      <c r="M171" s="76"/>
      <c r="N171" s="76">
        <v>96</v>
      </c>
      <c r="O171" s="76">
        <v>150</v>
      </c>
      <c r="P171" s="76">
        <v>100</v>
      </c>
      <c r="Q171" s="75">
        <v>115</v>
      </c>
      <c r="R171" s="76">
        <v>130</v>
      </c>
      <c r="S171" s="76">
        <v>150</v>
      </c>
      <c r="T171" s="76">
        <v>5</v>
      </c>
      <c r="U171" s="88" t="s">
        <v>714</v>
      </c>
    </row>
    <row r="172" spans="1:21" ht="300" x14ac:dyDescent="0.25">
      <c r="A172" s="11" t="s">
        <v>484</v>
      </c>
      <c r="B172" s="7" t="str">
        <f t="shared" si="2"/>
        <v>Eventos realizados para promover la ley de participación ciudadana</v>
      </c>
      <c r="C172" s="84" t="s">
        <v>102</v>
      </c>
      <c r="D172" s="9" t="s">
        <v>103</v>
      </c>
      <c r="E172" s="76" t="s">
        <v>432</v>
      </c>
      <c r="F172" s="76" t="s">
        <v>470</v>
      </c>
      <c r="G172" s="76" t="s">
        <v>481</v>
      </c>
      <c r="H172" s="76" t="s">
        <v>484</v>
      </c>
      <c r="I172" s="76" t="s">
        <v>23</v>
      </c>
      <c r="J172" s="76" t="s">
        <v>28</v>
      </c>
      <c r="K172" s="76" t="s">
        <v>25</v>
      </c>
      <c r="L172" s="76" t="s">
        <v>485</v>
      </c>
      <c r="M172" s="76"/>
      <c r="N172" s="76">
        <v>0</v>
      </c>
      <c r="O172" s="76">
        <v>16</v>
      </c>
      <c r="P172" s="76">
        <v>4</v>
      </c>
      <c r="Q172" s="75">
        <v>4</v>
      </c>
      <c r="R172" s="76">
        <v>4</v>
      </c>
      <c r="S172" s="76">
        <v>4</v>
      </c>
      <c r="T172" s="76">
        <v>0</v>
      </c>
      <c r="U172" s="88" t="s">
        <v>715</v>
      </c>
    </row>
    <row r="173" spans="1:21" ht="105" x14ac:dyDescent="0.25">
      <c r="A173" s="73" t="s">
        <v>68</v>
      </c>
      <c r="B173" s="7" t="str">
        <f t="shared" si="2"/>
        <v>Mejoramientos realizados a la infraestuctura para la educación</v>
      </c>
      <c r="C173" s="9" t="s">
        <v>65</v>
      </c>
      <c r="D173" s="27" t="s">
        <v>66</v>
      </c>
      <c r="E173" s="7" t="s">
        <v>19</v>
      </c>
      <c r="F173" s="7" t="s">
        <v>20</v>
      </c>
      <c r="G173" s="7" t="s">
        <v>67</v>
      </c>
      <c r="H173" s="7" t="s">
        <v>68</v>
      </c>
      <c r="I173" s="7" t="s">
        <v>23</v>
      </c>
      <c r="J173" s="7" t="s">
        <v>28</v>
      </c>
      <c r="K173" s="7" t="s">
        <v>25</v>
      </c>
      <c r="L173" s="7" t="s">
        <v>885</v>
      </c>
      <c r="M173" s="7"/>
      <c r="N173" s="7">
        <v>0</v>
      </c>
      <c r="O173" s="7">
        <v>7</v>
      </c>
      <c r="P173" s="7">
        <v>3</v>
      </c>
      <c r="Q173" s="7">
        <v>2</v>
      </c>
      <c r="R173" s="7">
        <v>1</v>
      </c>
      <c r="S173" s="7">
        <v>1</v>
      </c>
      <c r="T173" s="75">
        <v>1</v>
      </c>
      <c r="U173" s="34" t="s">
        <v>886</v>
      </c>
    </row>
    <row r="174" spans="1:21" ht="135" x14ac:dyDescent="0.25">
      <c r="A174" s="73" t="s">
        <v>139</v>
      </c>
      <c r="B174" s="7" t="str">
        <f t="shared" si="2"/>
        <v>Mejoramientos realizados para la infraestructura de la red hospitalario</v>
      </c>
      <c r="C174" s="9" t="s">
        <v>65</v>
      </c>
      <c r="D174" s="27" t="s">
        <v>66</v>
      </c>
      <c r="E174" s="7" t="s">
        <v>19</v>
      </c>
      <c r="F174" s="7" t="s">
        <v>104</v>
      </c>
      <c r="G174" s="7" t="s">
        <v>138</v>
      </c>
      <c r="H174" s="7" t="s">
        <v>139</v>
      </c>
      <c r="I174" s="7" t="s">
        <v>140</v>
      </c>
      <c r="J174" s="7" t="s">
        <v>28</v>
      </c>
      <c r="K174" s="7" t="s">
        <v>25</v>
      </c>
      <c r="L174" s="7" t="s">
        <v>141</v>
      </c>
      <c r="M174" s="7"/>
      <c r="N174" s="7">
        <v>0</v>
      </c>
      <c r="O174" s="7">
        <v>2</v>
      </c>
      <c r="P174" s="7">
        <v>0</v>
      </c>
      <c r="Q174" s="7">
        <v>1</v>
      </c>
      <c r="R174" s="7">
        <v>1</v>
      </c>
      <c r="S174" s="7">
        <v>0</v>
      </c>
      <c r="T174" s="75">
        <v>1</v>
      </c>
      <c r="U174" s="34" t="s">
        <v>887</v>
      </c>
    </row>
    <row r="175" spans="1:21" ht="135" x14ac:dyDescent="0.25">
      <c r="A175" s="73" t="s">
        <v>888</v>
      </c>
      <c r="B175" s="7" t="str">
        <f t="shared" ref="B175:B190" si="3">TRIM(A175)</f>
        <v>Actividades Para mejorar la calidad del Hogar (capacitaciones, titulaciones, Encuestas)</v>
      </c>
      <c r="C175" s="9" t="s">
        <v>65</v>
      </c>
      <c r="D175" s="9" t="s">
        <v>66</v>
      </c>
      <c r="E175" s="7" t="s">
        <v>19</v>
      </c>
      <c r="F175" s="7" t="s">
        <v>150</v>
      </c>
      <c r="G175" s="7" t="s">
        <v>153</v>
      </c>
      <c r="H175" s="7" t="s">
        <v>888</v>
      </c>
      <c r="I175" s="7" t="s">
        <v>23</v>
      </c>
      <c r="J175" s="7" t="s">
        <v>24</v>
      </c>
      <c r="K175" s="7" t="s">
        <v>25</v>
      </c>
      <c r="L175" s="7" t="s">
        <v>155</v>
      </c>
      <c r="M175" s="7"/>
      <c r="N175" s="7">
        <v>0</v>
      </c>
      <c r="O175" s="7">
        <v>3</v>
      </c>
      <c r="P175" s="7">
        <v>3</v>
      </c>
      <c r="Q175" s="7">
        <v>3</v>
      </c>
      <c r="R175" s="7">
        <v>3</v>
      </c>
      <c r="S175" s="7">
        <v>3</v>
      </c>
      <c r="T175" s="75">
        <v>3</v>
      </c>
      <c r="U175" s="34" t="s">
        <v>889</v>
      </c>
    </row>
    <row r="176" spans="1:21" ht="150" x14ac:dyDescent="0.25">
      <c r="A176" s="73" t="s">
        <v>157</v>
      </c>
      <c r="B176" s="7" t="str">
        <f t="shared" si="3"/>
        <v>Subsidios Aprobados para la construcción de vivienda de interés social zona urbana y rural.</v>
      </c>
      <c r="C176" s="9" t="s">
        <v>65</v>
      </c>
      <c r="D176" s="9" t="s">
        <v>66</v>
      </c>
      <c r="E176" s="7" t="s">
        <v>19</v>
      </c>
      <c r="F176" s="7" t="s">
        <v>150</v>
      </c>
      <c r="G176" s="7" t="s">
        <v>156</v>
      </c>
      <c r="H176" s="7" t="s">
        <v>157</v>
      </c>
      <c r="I176" s="7" t="s">
        <v>23</v>
      </c>
      <c r="J176" s="7" t="s">
        <v>28</v>
      </c>
      <c r="K176" s="7" t="s">
        <v>25</v>
      </c>
      <c r="L176" s="7" t="s">
        <v>158</v>
      </c>
      <c r="M176" s="7"/>
      <c r="N176" s="7">
        <v>0</v>
      </c>
      <c r="O176" s="7">
        <v>500</v>
      </c>
      <c r="P176" s="7">
        <v>50</v>
      </c>
      <c r="Q176" s="7">
        <v>150</v>
      </c>
      <c r="R176" s="7">
        <v>150</v>
      </c>
      <c r="S176" s="7">
        <v>150</v>
      </c>
      <c r="T176" s="75">
        <v>132</v>
      </c>
      <c r="U176" s="34" t="s">
        <v>890</v>
      </c>
    </row>
    <row r="177" spans="1:21" ht="120" x14ac:dyDescent="0.25">
      <c r="A177" s="74" t="s">
        <v>160</v>
      </c>
      <c r="B177" s="7" t="str">
        <f t="shared" si="3"/>
        <v>Subsidios Aprobados para la reubicación de vivienda zona urbana y rural.</v>
      </c>
      <c r="C177" s="9" t="s">
        <v>65</v>
      </c>
      <c r="D177" s="9" t="s">
        <v>66</v>
      </c>
      <c r="E177" s="13" t="s">
        <v>19</v>
      </c>
      <c r="F177" s="13" t="s">
        <v>150</v>
      </c>
      <c r="G177" s="13" t="s">
        <v>159</v>
      </c>
      <c r="H177" s="13" t="s">
        <v>160</v>
      </c>
      <c r="I177" s="13" t="s">
        <v>23</v>
      </c>
      <c r="J177" s="13" t="s">
        <v>28</v>
      </c>
      <c r="K177" s="13" t="s">
        <v>25</v>
      </c>
      <c r="L177" s="13" t="s">
        <v>161</v>
      </c>
      <c r="M177" s="13"/>
      <c r="N177" s="13">
        <v>0</v>
      </c>
      <c r="O177" s="13">
        <v>0</v>
      </c>
      <c r="P177" s="13">
        <v>0</v>
      </c>
      <c r="Q177" s="13">
        <v>0</v>
      </c>
      <c r="R177" s="13">
        <v>0</v>
      </c>
      <c r="S177" s="13">
        <v>0</v>
      </c>
      <c r="T177" s="75">
        <v>2</v>
      </c>
      <c r="U177" s="34" t="s">
        <v>891</v>
      </c>
    </row>
    <row r="178" spans="1:21" ht="120" x14ac:dyDescent="0.25">
      <c r="A178" s="73" t="s">
        <v>163</v>
      </c>
      <c r="B178" s="7" t="str">
        <f t="shared" si="3"/>
        <v>Subsidios Aprobados para el mejoramiento de VIS zona urbana y rural.</v>
      </c>
      <c r="C178" s="9" t="s">
        <v>65</v>
      </c>
      <c r="D178" s="9" t="s">
        <v>66</v>
      </c>
      <c r="E178" s="7" t="s">
        <v>19</v>
      </c>
      <c r="F178" s="7" t="s">
        <v>150</v>
      </c>
      <c r="G178" s="7" t="s">
        <v>162</v>
      </c>
      <c r="H178" s="7" t="s">
        <v>163</v>
      </c>
      <c r="I178" s="7" t="s">
        <v>23</v>
      </c>
      <c r="J178" s="7" t="s">
        <v>28</v>
      </c>
      <c r="K178" s="7" t="s">
        <v>25</v>
      </c>
      <c r="L178" s="7" t="s">
        <v>164</v>
      </c>
      <c r="M178" s="7"/>
      <c r="N178" s="7">
        <v>0</v>
      </c>
      <c r="O178" s="7">
        <v>500</v>
      </c>
      <c r="P178" s="7">
        <v>50</v>
      </c>
      <c r="Q178" s="7">
        <v>150</v>
      </c>
      <c r="R178" s="7">
        <v>150</v>
      </c>
      <c r="S178" s="7">
        <v>150</v>
      </c>
      <c r="T178" s="75">
        <v>300</v>
      </c>
      <c r="U178" s="34" t="s">
        <v>892</v>
      </c>
    </row>
    <row r="179" spans="1:21" ht="105" x14ac:dyDescent="0.25">
      <c r="A179" s="73" t="s">
        <v>166</v>
      </c>
      <c r="B179" s="7" t="str">
        <f t="shared" si="3"/>
        <v>Adquisición de terrenos para infraestructura (Cancha la chispa, Vivienda)</v>
      </c>
      <c r="C179" s="9" t="s">
        <v>65</v>
      </c>
      <c r="D179" s="9" t="s">
        <v>66</v>
      </c>
      <c r="E179" s="7" t="s">
        <v>19</v>
      </c>
      <c r="F179" s="7" t="s">
        <v>150</v>
      </c>
      <c r="G179" s="7" t="s">
        <v>165</v>
      </c>
      <c r="H179" s="7" t="s">
        <v>166</v>
      </c>
      <c r="I179" s="7" t="s">
        <v>23</v>
      </c>
      <c r="J179" s="7" t="s">
        <v>28</v>
      </c>
      <c r="K179" s="7" t="s">
        <v>25</v>
      </c>
      <c r="L179" s="7" t="s">
        <v>167</v>
      </c>
      <c r="M179" s="7"/>
      <c r="N179" s="7">
        <v>0</v>
      </c>
      <c r="O179" s="7">
        <v>2</v>
      </c>
      <c r="P179" s="7">
        <v>0</v>
      </c>
      <c r="Q179" s="7">
        <v>0</v>
      </c>
      <c r="R179" s="7">
        <v>1</v>
      </c>
      <c r="S179" s="7">
        <v>1</v>
      </c>
      <c r="T179" s="99">
        <v>0</v>
      </c>
      <c r="U179" s="100"/>
    </row>
    <row r="180" spans="1:21" ht="135" x14ac:dyDescent="0.25">
      <c r="A180" s="74" t="s">
        <v>172</v>
      </c>
      <c r="B180" s="7" t="str">
        <f t="shared" si="3"/>
        <v>Política de vivienda de la línea de gestión territorial del fondo nacional del ahorro Acogida</v>
      </c>
      <c r="C180" s="9" t="s">
        <v>65</v>
      </c>
      <c r="D180" s="9" t="s">
        <v>66</v>
      </c>
      <c r="E180" s="13" t="s">
        <v>19</v>
      </c>
      <c r="F180" s="13" t="s">
        <v>150</v>
      </c>
      <c r="G180" s="13" t="s">
        <v>171</v>
      </c>
      <c r="H180" s="13" t="s">
        <v>172</v>
      </c>
      <c r="I180" s="13" t="s">
        <v>23</v>
      </c>
      <c r="J180" s="13" t="s">
        <v>24</v>
      </c>
      <c r="K180" s="13" t="s">
        <v>25</v>
      </c>
      <c r="L180" s="13" t="s">
        <v>172</v>
      </c>
      <c r="M180" s="13"/>
      <c r="N180" s="13">
        <v>0</v>
      </c>
      <c r="O180" s="13">
        <v>1</v>
      </c>
      <c r="P180" s="13">
        <v>1</v>
      </c>
      <c r="Q180" s="13">
        <v>1</v>
      </c>
      <c r="R180" s="13">
        <v>1</v>
      </c>
      <c r="S180" s="13">
        <v>1</v>
      </c>
      <c r="T180" s="75">
        <v>1</v>
      </c>
      <c r="U180" s="34" t="s">
        <v>893</v>
      </c>
    </row>
    <row r="181" spans="1:21" ht="105" x14ac:dyDescent="0.25">
      <c r="A181" s="73" t="s">
        <v>215</v>
      </c>
      <c r="B181" s="7" t="str">
        <f t="shared" si="3"/>
        <v>Mejoramiento de la Infraestructura para la atención de grupos vulnerables</v>
      </c>
      <c r="C181" s="9" t="s">
        <v>65</v>
      </c>
      <c r="D181" s="9" t="s">
        <v>66</v>
      </c>
      <c r="E181" s="7" t="s">
        <v>19</v>
      </c>
      <c r="F181" s="7" t="s">
        <v>173</v>
      </c>
      <c r="G181" s="7" t="s">
        <v>214</v>
      </c>
      <c r="H181" s="7" t="s">
        <v>215</v>
      </c>
      <c r="I181" s="7" t="s">
        <v>140</v>
      </c>
      <c r="J181" s="7" t="s">
        <v>28</v>
      </c>
      <c r="K181" s="7" t="s">
        <v>25</v>
      </c>
      <c r="L181" s="7" t="s">
        <v>216</v>
      </c>
      <c r="M181" s="7"/>
      <c r="N181" s="7">
        <v>0</v>
      </c>
      <c r="O181" s="7">
        <v>5</v>
      </c>
      <c r="P181" s="7">
        <v>2</v>
      </c>
      <c r="Q181" s="7">
        <v>1</v>
      </c>
      <c r="R181" s="7">
        <v>1</v>
      </c>
      <c r="S181" s="7">
        <v>1</v>
      </c>
      <c r="T181" s="75">
        <v>3</v>
      </c>
      <c r="U181" s="34" t="s">
        <v>894</v>
      </c>
    </row>
    <row r="182" spans="1:21" ht="90" x14ac:dyDescent="0.25">
      <c r="A182" s="73" t="s">
        <v>224</v>
      </c>
      <c r="B182" s="7" t="str">
        <f t="shared" si="3"/>
        <v>Mejoramiento a los escenarios deportivos y recreativos</v>
      </c>
      <c r="C182" s="9" t="s">
        <v>65</v>
      </c>
      <c r="D182" s="9" t="s">
        <v>66</v>
      </c>
      <c r="E182" s="7" t="s">
        <v>19</v>
      </c>
      <c r="F182" s="7" t="s">
        <v>218</v>
      </c>
      <c r="G182" s="7" t="s">
        <v>223</v>
      </c>
      <c r="H182" s="7" t="s">
        <v>224</v>
      </c>
      <c r="I182" s="7" t="s">
        <v>140</v>
      </c>
      <c r="J182" s="7" t="s">
        <v>28</v>
      </c>
      <c r="K182" s="7" t="s">
        <v>25</v>
      </c>
      <c r="L182" s="7" t="s">
        <v>225</v>
      </c>
      <c r="M182" s="7"/>
      <c r="N182" s="7">
        <v>0</v>
      </c>
      <c r="O182" s="7">
        <v>12</v>
      </c>
      <c r="P182" s="7">
        <v>2</v>
      </c>
      <c r="Q182" s="7">
        <v>3</v>
      </c>
      <c r="R182" s="7">
        <v>4</v>
      </c>
      <c r="S182" s="7">
        <v>3</v>
      </c>
      <c r="T182" s="75">
        <v>2</v>
      </c>
      <c r="U182" s="34" t="s">
        <v>895</v>
      </c>
    </row>
    <row r="183" spans="1:21" ht="90" x14ac:dyDescent="0.25">
      <c r="A183" s="73" t="s">
        <v>260</v>
      </c>
      <c r="B183" s="7" t="str">
        <f t="shared" si="3"/>
        <v>Mejoramiento de la infraestructura para el arte y la cultura</v>
      </c>
      <c r="C183" s="9" t="s">
        <v>65</v>
      </c>
      <c r="D183" s="9" t="s">
        <v>66</v>
      </c>
      <c r="E183" s="7" t="s">
        <v>19</v>
      </c>
      <c r="F183" s="7" t="s">
        <v>241</v>
      </c>
      <c r="G183" s="7" t="s">
        <v>259</v>
      </c>
      <c r="H183" s="7" t="s">
        <v>260</v>
      </c>
      <c r="I183" s="7" t="s">
        <v>23</v>
      </c>
      <c r="J183" s="7" t="s">
        <v>28</v>
      </c>
      <c r="K183" s="7" t="s">
        <v>25</v>
      </c>
      <c r="L183" s="7" t="s">
        <v>261</v>
      </c>
      <c r="M183" s="7"/>
      <c r="N183" s="7">
        <v>0</v>
      </c>
      <c r="O183" s="7">
        <v>2</v>
      </c>
      <c r="P183" s="7">
        <v>1</v>
      </c>
      <c r="Q183" s="7">
        <v>0</v>
      </c>
      <c r="R183" s="7">
        <v>1</v>
      </c>
      <c r="S183" s="7">
        <v>0</v>
      </c>
      <c r="T183" s="75">
        <v>0</v>
      </c>
      <c r="U183" s="34" t="s">
        <v>896</v>
      </c>
    </row>
    <row r="184" spans="1:21" ht="75" x14ac:dyDescent="0.25">
      <c r="A184" s="73" t="s">
        <v>263</v>
      </c>
      <c r="B184" s="7" t="str">
        <f t="shared" si="3"/>
        <v>Mejoramiento de escenarios culturales y recreativos</v>
      </c>
      <c r="C184" s="9" t="s">
        <v>65</v>
      </c>
      <c r="D184" s="9" t="s">
        <v>66</v>
      </c>
      <c r="E184" s="7" t="s">
        <v>19</v>
      </c>
      <c r="F184" s="7" t="s">
        <v>241</v>
      </c>
      <c r="G184" s="7" t="s">
        <v>262</v>
      </c>
      <c r="H184" s="7" t="s">
        <v>263</v>
      </c>
      <c r="I184" s="7" t="s">
        <v>140</v>
      </c>
      <c r="J184" s="7" t="s">
        <v>28</v>
      </c>
      <c r="K184" s="7" t="s">
        <v>25</v>
      </c>
      <c r="L184" s="7" t="s">
        <v>264</v>
      </c>
      <c r="M184" s="7"/>
      <c r="N184" s="7">
        <v>0</v>
      </c>
      <c r="O184" s="7">
        <v>2</v>
      </c>
      <c r="P184" s="7">
        <v>1</v>
      </c>
      <c r="Q184" s="7">
        <v>0</v>
      </c>
      <c r="R184" s="7">
        <v>0</v>
      </c>
      <c r="S184" s="7">
        <v>1</v>
      </c>
      <c r="T184" s="75">
        <v>1</v>
      </c>
      <c r="U184" s="34" t="s">
        <v>897</v>
      </c>
    </row>
    <row r="185" spans="1:21" ht="135" x14ac:dyDescent="0.25">
      <c r="A185" s="73" t="s">
        <v>271</v>
      </c>
      <c r="B185" s="7" t="str">
        <f t="shared" si="3"/>
        <v>Zonas rurales atendidas con soluciones alternas de tratamiento de aguas residuales</v>
      </c>
      <c r="C185" s="9" t="s">
        <v>65</v>
      </c>
      <c r="D185" s="9" t="s">
        <v>66</v>
      </c>
      <c r="E185" s="13" t="s">
        <v>19</v>
      </c>
      <c r="F185" s="7" t="s">
        <v>267</v>
      </c>
      <c r="G185" s="7" t="s">
        <v>268</v>
      </c>
      <c r="H185" s="7" t="s">
        <v>271</v>
      </c>
      <c r="I185" s="7" t="s">
        <v>23</v>
      </c>
      <c r="J185" s="7" t="s">
        <v>272</v>
      </c>
      <c r="K185" s="7" t="s">
        <v>25</v>
      </c>
      <c r="L185" s="7" t="s">
        <v>273</v>
      </c>
      <c r="M185" s="7"/>
      <c r="N185" s="7">
        <v>0</v>
      </c>
      <c r="O185" s="7">
        <v>8</v>
      </c>
      <c r="P185" s="7">
        <v>2</v>
      </c>
      <c r="Q185" s="7">
        <v>2</v>
      </c>
      <c r="R185" s="7">
        <v>2</v>
      </c>
      <c r="S185" s="7">
        <v>2</v>
      </c>
      <c r="T185" s="99">
        <v>0</v>
      </c>
      <c r="U185" s="100" t="s">
        <v>898</v>
      </c>
    </row>
    <row r="186" spans="1:21" ht="135" x14ac:dyDescent="0.25">
      <c r="A186" s="73" t="s">
        <v>285</v>
      </c>
      <c r="B186" s="7" t="str">
        <f t="shared" si="3"/>
        <v>Zonas atendidas con mejoramiento de acueductos y alcantarillados</v>
      </c>
      <c r="C186" s="9" t="s">
        <v>65</v>
      </c>
      <c r="D186" s="9" t="s">
        <v>66</v>
      </c>
      <c r="E186" s="13" t="s">
        <v>19</v>
      </c>
      <c r="F186" s="7" t="s">
        <v>267</v>
      </c>
      <c r="G186" s="7" t="s">
        <v>277</v>
      </c>
      <c r="H186" s="7" t="s">
        <v>285</v>
      </c>
      <c r="I186" s="7" t="s">
        <v>140</v>
      </c>
      <c r="J186" s="7" t="s">
        <v>28</v>
      </c>
      <c r="K186" s="7" t="s">
        <v>25</v>
      </c>
      <c r="L186" s="7" t="s">
        <v>286</v>
      </c>
      <c r="M186" s="7"/>
      <c r="N186" s="7">
        <v>0</v>
      </c>
      <c r="O186" s="7">
        <v>12</v>
      </c>
      <c r="P186" s="7">
        <v>3</v>
      </c>
      <c r="Q186" s="7">
        <v>3</v>
      </c>
      <c r="R186" s="7">
        <v>3</v>
      </c>
      <c r="S186" s="7">
        <v>3</v>
      </c>
      <c r="T186" s="99">
        <v>3</v>
      </c>
      <c r="U186" s="100" t="s">
        <v>899</v>
      </c>
    </row>
    <row r="187" spans="1:21" ht="120" x14ac:dyDescent="0.25">
      <c r="A187" s="73" t="s">
        <v>462</v>
      </c>
      <c r="B187" s="7" t="str">
        <f t="shared" si="3"/>
        <v>Mejoramientos Realizados para la infraestructura institucional</v>
      </c>
      <c r="C187" s="9" t="s">
        <v>65</v>
      </c>
      <c r="D187" s="9" t="s">
        <v>66</v>
      </c>
      <c r="E187" s="7" t="s">
        <v>432</v>
      </c>
      <c r="F187" s="7" t="s">
        <v>433</v>
      </c>
      <c r="G187" s="7" t="s">
        <v>461</v>
      </c>
      <c r="H187" s="7" t="s">
        <v>462</v>
      </c>
      <c r="I187" s="7" t="s">
        <v>60</v>
      </c>
      <c r="J187" s="7" t="s">
        <v>24</v>
      </c>
      <c r="K187" s="7" t="s">
        <v>25</v>
      </c>
      <c r="L187" s="7" t="s">
        <v>463</v>
      </c>
      <c r="M187" s="7" t="s">
        <v>464</v>
      </c>
      <c r="N187" s="7">
        <v>0</v>
      </c>
      <c r="O187" s="37">
        <v>0.7</v>
      </c>
      <c r="P187" s="37">
        <v>0.7</v>
      </c>
      <c r="Q187" s="37">
        <v>0.7</v>
      </c>
      <c r="R187" s="37">
        <v>0.7</v>
      </c>
      <c r="S187" s="37">
        <v>0.7</v>
      </c>
      <c r="T187" s="101">
        <v>0.5</v>
      </c>
      <c r="U187" s="100" t="s">
        <v>900</v>
      </c>
    </row>
    <row r="188" spans="1:21" ht="15" customHeight="1" x14ac:dyDescent="0.25">
      <c r="A188" s="73" t="s">
        <v>542</v>
      </c>
      <c r="B188" s="7" t="str">
        <f t="shared" si="3"/>
        <v>Alumbrados navideños instalados</v>
      </c>
      <c r="C188" s="9" t="s">
        <v>65</v>
      </c>
      <c r="D188" s="27" t="s">
        <v>66</v>
      </c>
      <c r="E188" s="7" t="s">
        <v>432</v>
      </c>
      <c r="F188" s="7" t="s">
        <v>535</v>
      </c>
      <c r="G188" s="7" t="s">
        <v>541</v>
      </c>
      <c r="H188" s="7" t="s">
        <v>542</v>
      </c>
      <c r="I188" s="7" t="s">
        <v>23</v>
      </c>
      <c r="J188" s="7" t="s">
        <v>28</v>
      </c>
      <c r="K188" s="7" t="s">
        <v>25</v>
      </c>
      <c r="L188" s="7" t="s">
        <v>543</v>
      </c>
      <c r="M188" s="7"/>
      <c r="N188" s="7">
        <v>4</v>
      </c>
      <c r="O188" s="7">
        <v>4</v>
      </c>
      <c r="P188" s="7">
        <v>1</v>
      </c>
      <c r="Q188" s="7">
        <v>1</v>
      </c>
      <c r="R188" s="7">
        <v>1</v>
      </c>
      <c r="S188" s="7">
        <v>1</v>
      </c>
      <c r="T188" s="75">
        <v>0</v>
      </c>
      <c r="U188" s="34" t="s">
        <v>901</v>
      </c>
    </row>
    <row r="189" spans="1:21" ht="17.25" customHeight="1" x14ac:dyDescent="0.25">
      <c r="A189" s="73" t="s">
        <v>548</v>
      </c>
      <c r="B189" s="7" t="str">
        <f t="shared" si="3"/>
        <v>Metros lineales de andenes Intervenidos</v>
      </c>
      <c r="C189" s="9" t="s">
        <v>65</v>
      </c>
      <c r="D189" s="27" t="s">
        <v>66</v>
      </c>
      <c r="E189" s="7" t="s">
        <v>432</v>
      </c>
      <c r="F189" s="7" t="s">
        <v>535</v>
      </c>
      <c r="G189" s="7" t="s">
        <v>547</v>
      </c>
      <c r="H189" s="7" t="s">
        <v>548</v>
      </c>
      <c r="I189" s="7" t="s">
        <v>549</v>
      </c>
      <c r="J189" s="7" t="s">
        <v>28</v>
      </c>
      <c r="K189" s="7" t="s">
        <v>25</v>
      </c>
      <c r="L189" s="7" t="s">
        <v>548</v>
      </c>
      <c r="M189" s="7"/>
      <c r="N189" s="7">
        <v>0</v>
      </c>
      <c r="O189" s="7">
        <v>800</v>
      </c>
      <c r="P189" s="7">
        <v>200</v>
      </c>
      <c r="Q189" s="7">
        <v>200</v>
      </c>
      <c r="R189" s="7">
        <v>200</v>
      </c>
      <c r="S189" s="7">
        <v>200</v>
      </c>
      <c r="T189" s="75">
        <v>200</v>
      </c>
      <c r="U189" s="34" t="s">
        <v>902</v>
      </c>
    </row>
    <row r="190" spans="1:21" ht="18.75" customHeight="1" x14ac:dyDescent="0.25">
      <c r="A190" s="73" t="s">
        <v>903</v>
      </c>
      <c r="B190" s="7" t="str">
        <f t="shared" si="3"/>
        <v>Vías intervenidas para el Mejoramiento, recuperación, construcción de Infraestructura vial para la competitividad y la movilidad</v>
      </c>
      <c r="C190" s="9" t="s">
        <v>65</v>
      </c>
      <c r="D190" s="27" t="s">
        <v>66</v>
      </c>
      <c r="E190" s="7" t="s">
        <v>432</v>
      </c>
      <c r="F190" s="7" t="s">
        <v>535</v>
      </c>
      <c r="G190" s="7" t="s">
        <v>551</v>
      </c>
      <c r="H190" s="7" t="s">
        <v>903</v>
      </c>
      <c r="I190" s="7" t="s">
        <v>140</v>
      </c>
      <c r="J190" s="7" t="s">
        <v>28</v>
      </c>
      <c r="K190" s="7" t="s">
        <v>25</v>
      </c>
      <c r="L190" s="7" t="s">
        <v>558</v>
      </c>
      <c r="M190" s="7"/>
      <c r="N190" s="7">
        <v>0</v>
      </c>
      <c r="O190" s="7">
        <v>200</v>
      </c>
      <c r="P190" s="7">
        <v>50</v>
      </c>
      <c r="Q190" s="7">
        <v>50</v>
      </c>
      <c r="R190" s="7">
        <v>50</v>
      </c>
      <c r="S190" s="7">
        <v>50</v>
      </c>
      <c r="T190" s="75">
        <v>50</v>
      </c>
      <c r="U190" s="102" t="s">
        <v>904</v>
      </c>
    </row>
  </sheetData>
  <autoFilter ref="A1:U190"/>
  <pageMargins left="0.7" right="0.7" top="0.75" bottom="0.75" header="0.3" footer="0.3"/>
  <pageSetup paperSize="9" scale="10" fitToWidth="0" fitToHeight="0" orientation="portrait" horizontalDpi="4294967292"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4"/>
  <sheetViews>
    <sheetView topLeftCell="H99" workbookViewId="0">
      <selection activeCell="S110" sqref="S110"/>
    </sheetView>
  </sheetViews>
  <sheetFormatPr baseColWidth="10" defaultRowHeight="15" x14ac:dyDescent="0.25"/>
  <sheetData>
    <row r="1" spans="1:19" x14ac:dyDescent="0.25">
      <c r="A1" s="9" t="s">
        <v>18</v>
      </c>
      <c r="B1" s="9" t="s">
        <v>582</v>
      </c>
      <c r="C1" s="7" t="s">
        <v>19</v>
      </c>
      <c r="D1" s="7" t="s">
        <v>20</v>
      </c>
      <c r="E1" s="7" t="s">
        <v>21</v>
      </c>
      <c r="F1" s="7" t="s">
        <v>22</v>
      </c>
      <c r="G1" s="7" t="s">
        <v>23</v>
      </c>
      <c r="H1" s="7" t="s">
        <v>24</v>
      </c>
      <c r="I1" s="7" t="s">
        <v>25</v>
      </c>
      <c r="J1" s="7" t="s">
        <v>26</v>
      </c>
      <c r="K1" s="7"/>
      <c r="L1" s="7">
        <v>0</v>
      </c>
      <c r="M1" s="7">
        <v>1200</v>
      </c>
      <c r="N1" s="7">
        <v>1200</v>
      </c>
      <c r="O1" s="7">
        <v>1200</v>
      </c>
      <c r="P1" s="7">
        <v>1200</v>
      </c>
      <c r="Q1" s="7">
        <v>1200</v>
      </c>
      <c r="R1" s="10">
        <v>130</v>
      </c>
      <c r="S1" s="11" t="s">
        <v>912</v>
      </c>
    </row>
    <row r="2" spans="1:19" x14ac:dyDescent="0.25">
      <c r="A2" s="9" t="s">
        <v>18</v>
      </c>
      <c r="B2" s="9" t="s">
        <v>582</v>
      </c>
      <c r="C2" s="7" t="s">
        <v>19</v>
      </c>
      <c r="D2" s="7" t="s">
        <v>20</v>
      </c>
      <c r="E2" s="7" t="s">
        <v>21</v>
      </c>
      <c r="F2" s="7" t="s">
        <v>846</v>
      </c>
      <c r="G2" s="7" t="s">
        <v>23</v>
      </c>
      <c r="H2" s="7" t="s">
        <v>28</v>
      </c>
      <c r="I2" s="7" t="s">
        <v>25</v>
      </c>
      <c r="J2" s="7" t="s">
        <v>29</v>
      </c>
      <c r="K2" s="7"/>
      <c r="L2" s="7">
        <v>1</v>
      </c>
      <c r="M2" s="7">
        <v>4</v>
      </c>
      <c r="N2" s="7">
        <v>1</v>
      </c>
      <c r="O2" s="7">
        <v>1</v>
      </c>
      <c r="P2" s="7">
        <v>1</v>
      </c>
      <c r="Q2" s="7">
        <v>1</v>
      </c>
      <c r="R2" s="10">
        <v>0</v>
      </c>
      <c r="S2" s="11" t="s">
        <v>913</v>
      </c>
    </row>
    <row r="3" spans="1:19" x14ac:dyDescent="0.25">
      <c r="A3" s="9" t="s">
        <v>18</v>
      </c>
      <c r="B3" s="9" t="s">
        <v>582</v>
      </c>
      <c r="C3" s="7" t="s">
        <v>19</v>
      </c>
      <c r="D3" s="7" t="s">
        <v>20</v>
      </c>
      <c r="E3" s="7" t="s">
        <v>21</v>
      </c>
      <c r="F3" s="7" t="s">
        <v>584</v>
      </c>
      <c r="G3" s="7" t="s">
        <v>23</v>
      </c>
      <c r="H3" s="7" t="s">
        <v>28</v>
      </c>
      <c r="I3" s="7" t="s">
        <v>25</v>
      </c>
      <c r="J3" s="7" t="s">
        <v>585</v>
      </c>
      <c r="K3" s="7"/>
      <c r="L3" s="7">
        <v>0</v>
      </c>
      <c r="M3" s="7">
        <v>4</v>
      </c>
      <c r="N3" s="7">
        <v>1</v>
      </c>
      <c r="O3" s="7">
        <v>1</v>
      </c>
      <c r="P3" s="7">
        <v>1</v>
      </c>
      <c r="Q3" s="7">
        <v>1</v>
      </c>
      <c r="R3" s="10">
        <v>0</v>
      </c>
      <c r="S3" s="11"/>
    </row>
    <row r="4" spans="1:19" x14ac:dyDescent="0.25">
      <c r="A4" s="9" t="s">
        <v>18</v>
      </c>
      <c r="B4" s="9" t="s">
        <v>582</v>
      </c>
      <c r="C4" s="7" t="s">
        <v>19</v>
      </c>
      <c r="D4" s="7" t="s">
        <v>20</v>
      </c>
      <c r="E4" s="7" t="s">
        <v>30</v>
      </c>
      <c r="F4" s="7" t="s">
        <v>31</v>
      </c>
      <c r="G4" s="7" t="s">
        <v>23</v>
      </c>
      <c r="H4" s="7" t="s">
        <v>24</v>
      </c>
      <c r="I4" s="7" t="s">
        <v>25</v>
      </c>
      <c r="J4" s="7" t="s">
        <v>586</v>
      </c>
      <c r="K4" s="7"/>
      <c r="L4" s="7">
        <v>0</v>
      </c>
      <c r="M4" s="7">
        <v>1</v>
      </c>
      <c r="N4" s="7">
        <v>1</v>
      </c>
      <c r="O4" s="7">
        <v>1</v>
      </c>
      <c r="P4" s="7">
        <v>1</v>
      </c>
      <c r="Q4" s="7">
        <v>1</v>
      </c>
      <c r="R4" s="10">
        <v>0</v>
      </c>
      <c r="S4" s="11" t="s">
        <v>914</v>
      </c>
    </row>
    <row r="5" spans="1:19" x14ac:dyDescent="0.25">
      <c r="A5" s="9" t="s">
        <v>18</v>
      </c>
      <c r="B5" s="9" t="s">
        <v>582</v>
      </c>
      <c r="C5" s="7" t="s">
        <v>19</v>
      </c>
      <c r="D5" s="7" t="s">
        <v>20</v>
      </c>
      <c r="E5" s="7" t="s">
        <v>30</v>
      </c>
      <c r="F5" s="7" t="s">
        <v>32</v>
      </c>
      <c r="G5" s="7" t="s">
        <v>23</v>
      </c>
      <c r="H5" s="7" t="s">
        <v>28</v>
      </c>
      <c r="I5" s="7" t="s">
        <v>25</v>
      </c>
      <c r="J5" s="7" t="s">
        <v>588</v>
      </c>
      <c r="K5" s="7"/>
      <c r="L5" s="7">
        <v>0</v>
      </c>
      <c r="M5" s="7">
        <v>16</v>
      </c>
      <c r="N5" s="7">
        <v>4</v>
      </c>
      <c r="O5" s="7">
        <v>4</v>
      </c>
      <c r="P5" s="7">
        <v>4</v>
      </c>
      <c r="Q5" s="7">
        <v>4</v>
      </c>
      <c r="R5" s="12">
        <v>2</v>
      </c>
      <c r="S5" s="11" t="s">
        <v>915</v>
      </c>
    </row>
    <row r="6" spans="1:19" x14ac:dyDescent="0.25">
      <c r="A6" s="9" t="s">
        <v>18</v>
      </c>
      <c r="B6" s="9" t="s">
        <v>582</v>
      </c>
      <c r="C6" s="7" t="s">
        <v>19</v>
      </c>
      <c r="D6" s="7" t="s">
        <v>20</v>
      </c>
      <c r="E6" s="7" t="s">
        <v>30</v>
      </c>
      <c r="F6" s="7" t="s">
        <v>33</v>
      </c>
      <c r="G6" s="7" t="s">
        <v>23</v>
      </c>
      <c r="H6" s="7" t="s">
        <v>24</v>
      </c>
      <c r="I6" s="7" t="s">
        <v>25</v>
      </c>
      <c r="J6" s="7" t="s">
        <v>34</v>
      </c>
      <c r="K6" s="7"/>
      <c r="L6" s="7">
        <v>0</v>
      </c>
      <c r="M6" s="7">
        <v>11</v>
      </c>
      <c r="N6" s="7">
        <v>11</v>
      </c>
      <c r="O6" s="7">
        <v>11</v>
      </c>
      <c r="P6" s="7">
        <v>11</v>
      </c>
      <c r="Q6" s="7">
        <v>11</v>
      </c>
      <c r="R6" s="12">
        <v>18</v>
      </c>
      <c r="S6" s="11" t="s">
        <v>916</v>
      </c>
    </row>
    <row r="7" spans="1:19" x14ac:dyDescent="0.25">
      <c r="A7" s="9" t="s">
        <v>18</v>
      </c>
      <c r="B7" s="9" t="s">
        <v>582</v>
      </c>
      <c r="C7" s="7" t="s">
        <v>19</v>
      </c>
      <c r="D7" s="7" t="s">
        <v>20</v>
      </c>
      <c r="E7" s="7" t="s">
        <v>30</v>
      </c>
      <c r="F7" s="7" t="s">
        <v>35</v>
      </c>
      <c r="G7" s="7" t="s">
        <v>23</v>
      </c>
      <c r="H7" s="7" t="s">
        <v>24</v>
      </c>
      <c r="I7" s="7" t="s">
        <v>25</v>
      </c>
      <c r="J7" s="7" t="s">
        <v>36</v>
      </c>
      <c r="K7" s="7"/>
      <c r="L7" s="7">
        <v>0</v>
      </c>
      <c r="M7" s="7">
        <v>1</v>
      </c>
      <c r="N7" s="7">
        <v>1</v>
      </c>
      <c r="O7" s="7">
        <v>1</v>
      </c>
      <c r="P7" s="7">
        <v>1</v>
      </c>
      <c r="Q7" s="7">
        <v>1</v>
      </c>
      <c r="R7" s="12">
        <v>0</v>
      </c>
      <c r="S7" s="11"/>
    </row>
    <row r="8" spans="1:19" x14ac:dyDescent="0.25">
      <c r="A8" s="9" t="s">
        <v>18</v>
      </c>
      <c r="B8" s="9" t="s">
        <v>582</v>
      </c>
      <c r="C8" s="7" t="s">
        <v>19</v>
      </c>
      <c r="D8" s="7" t="s">
        <v>20</v>
      </c>
      <c r="E8" s="7" t="s">
        <v>37</v>
      </c>
      <c r="F8" s="7" t="s">
        <v>38</v>
      </c>
      <c r="G8" s="7" t="s">
        <v>23</v>
      </c>
      <c r="H8" s="7" t="s">
        <v>24</v>
      </c>
      <c r="I8" s="7" t="s">
        <v>25</v>
      </c>
      <c r="J8" s="7" t="s">
        <v>589</v>
      </c>
      <c r="K8" s="7"/>
      <c r="L8" s="7">
        <v>0</v>
      </c>
      <c r="M8" s="7">
        <v>12</v>
      </c>
      <c r="N8" s="7">
        <v>12</v>
      </c>
      <c r="O8" s="7">
        <v>12</v>
      </c>
      <c r="P8" s="7">
        <v>12</v>
      </c>
      <c r="Q8" s="7">
        <v>12</v>
      </c>
      <c r="R8" s="12">
        <v>12</v>
      </c>
      <c r="S8" s="106" t="s">
        <v>917</v>
      </c>
    </row>
    <row r="9" spans="1:19" x14ac:dyDescent="0.25">
      <c r="A9" s="9" t="s">
        <v>18</v>
      </c>
      <c r="B9" s="9" t="s">
        <v>582</v>
      </c>
      <c r="C9" s="13" t="s">
        <v>19</v>
      </c>
      <c r="D9" s="13" t="s">
        <v>20</v>
      </c>
      <c r="E9" s="13" t="s">
        <v>40</v>
      </c>
      <c r="F9" s="13" t="s">
        <v>41</v>
      </c>
      <c r="G9" s="13" t="s">
        <v>23</v>
      </c>
      <c r="H9" s="13" t="s">
        <v>24</v>
      </c>
      <c r="I9" s="13" t="s">
        <v>25</v>
      </c>
      <c r="J9" s="13" t="s">
        <v>41</v>
      </c>
      <c r="K9" s="13"/>
      <c r="L9" s="13">
        <v>1</v>
      </c>
      <c r="M9" s="13">
        <v>1</v>
      </c>
      <c r="N9" s="13">
        <v>1</v>
      </c>
      <c r="O9" s="13">
        <v>1</v>
      </c>
      <c r="P9" s="13">
        <v>1</v>
      </c>
      <c r="Q9" s="13">
        <v>1</v>
      </c>
      <c r="R9" s="12">
        <v>1</v>
      </c>
      <c r="S9" s="14" t="s">
        <v>918</v>
      </c>
    </row>
    <row r="10" spans="1:19" x14ac:dyDescent="0.25">
      <c r="A10" s="9" t="s">
        <v>18</v>
      </c>
      <c r="B10" s="9" t="s">
        <v>582</v>
      </c>
      <c r="C10" s="7" t="s">
        <v>19</v>
      </c>
      <c r="D10" s="7" t="s">
        <v>20</v>
      </c>
      <c r="E10" s="7" t="s">
        <v>42</v>
      </c>
      <c r="F10" s="7" t="s">
        <v>43</v>
      </c>
      <c r="G10" s="7" t="s">
        <v>23</v>
      </c>
      <c r="H10" s="7" t="s">
        <v>28</v>
      </c>
      <c r="I10" s="7" t="s">
        <v>25</v>
      </c>
      <c r="J10" s="7" t="s">
        <v>44</v>
      </c>
      <c r="K10" s="7"/>
      <c r="L10" s="7">
        <v>0</v>
      </c>
      <c r="M10" s="7">
        <v>4</v>
      </c>
      <c r="N10" s="7">
        <v>1</v>
      </c>
      <c r="O10" s="7">
        <v>1</v>
      </c>
      <c r="P10" s="7">
        <v>1</v>
      </c>
      <c r="Q10" s="7">
        <v>1</v>
      </c>
      <c r="R10" s="12">
        <v>0</v>
      </c>
      <c r="S10" s="11"/>
    </row>
    <row r="11" spans="1:19" x14ac:dyDescent="0.25">
      <c r="A11" s="9" t="s">
        <v>18</v>
      </c>
      <c r="B11" s="9" t="s">
        <v>582</v>
      </c>
      <c r="C11" s="7" t="s">
        <v>19</v>
      </c>
      <c r="D11" s="7" t="s">
        <v>20</v>
      </c>
      <c r="E11" s="7" t="s">
        <v>42</v>
      </c>
      <c r="F11" s="7" t="s">
        <v>45</v>
      </c>
      <c r="G11" s="7" t="s">
        <v>23</v>
      </c>
      <c r="H11" s="7" t="s">
        <v>28</v>
      </c>
      <c r="I11" s="7" t="s">
        <v>25</v>
      </c>
      <c r="J11" s="7" t="s">
        <v>46</v>
      </c>
      <c r="K11" s="7"/>
      <c r="L11" s="7">
        <v>0</v>
      </c>
      <c r="M11" s="7">
        <v>4</v>
      </c>
      <c r="N11" s="7">
        <v>1</v>
      </c>
      <c r="O11" s="7">
        <v>1</v>
      </c>
      <c r="P11" s="7">
        <v>1</v>
      </c>
      <c r="Q11" s="7">
        <v>1</v>
      </c>
      <c r="R11" s="10">
        <v>1</v>
      </c>
      <c r="S11" s="11" t="s">
        <v>919</v>
      </c>
    </row>
    <row r="12" spans="1:19" x14ac:dyDescent="0.25">
      <c r="A12" s="9" t="s">
        <v>18</v>
      </c>
      <c r="B12" s="9" t="s">
        <v>582</v>
      </c>
      <c r="C12" s="13" t="s">
        <v>19</v>
      </c>
      <c r="D12" s="13" t="s">
        <v>20</v>
      </c>
      <c r="E12" s="13" t="s">
        <v>47</v>
      </c>
      <c r="F12" s="7" t="s">
        <v>48</v>
      </c>
      <c r="G12" s="13" t="s">
        <v>23</v>
      </c>
      <c r="H12" s="13" t="s">
        <v>28</v>
      </c>
      <c r="I12" s="13" t="s">
        <v>25</v>
      </c>
      <c r="J12" s="13" t="s">
        <v>46</v>
      </c>
      <c r="K12" s="13"/>
      <c r="L12" s="13">
        <v>0</v>
      </c>
      <c r="M12" s="13">
        <v>4</v>
      </c>
      <c r="N12" s="13">
        <v>1</v>
      </c>
      <c r="O12" s="13">
        <v>1</v>
      </c>
      <c r="P12" s="13">
        <v>1</v>
      </c>
      <c r="Q12" s="13">
        <v>1</v>
      </c>
      <c r="R12" s="10">
        <v>0</v>
      </c>
      <c r="S12" s="14"/>
    </row>
    <row r="13" spans="1:19" x14ac:dyDescent="0.25">
      <c r="A13" s="9" t="s">
        <v>18</v>
      </c>
      <c r="B13" s="9" t="s">
        <v>582</v>
      </c>
      <c r="C13" s="13" t="s">
        <v>19</v>
      </c>
      <c r="D13" s="13" t="s">
        <v>20</v>
      </c>
      <c r="E13" s="13" t="s">
        <v>49</v>
      </c>
      <c r="F13" s="13" t="s">
        <v>50</v>
      </c>
      <c r="G13" s="13" t="s">
        <v>23</v>
      </c>
      <c r="H13" s="13" t="s">
        <v>24</v>
      </c>
      <c r="I13" s="13" t="s">
        <v>25</v>
      </c>
      <c r="J13" s="13" t="s">
        <v>51</v>
      </c>
      <c r="K13" s="13"/>
      <c r="L13" s="13">
        <v>0</v>
      </c>
      <c r="M13" s="13">
        <v>1</v>
      </c>
      <c r="N13" s="13">
        <v>1</v>
      </c>
      <c r="O13" s="13">
        <v>1</v>
      </c>
      <c r="P13" s="13">
        <v>1</v>
      </c>
      <c r="Q13" s="13">
        <v>1</v>
      </c>
      <c r="R13" s="12">
        <v>1</v>
      </c>
      <c r="S13" s="107" t="s">
        <v>920</v>
      </c>
    </row>
    <row r="14" spans="1:19" x14ac:dyDescent="0.25">
      <c r="A14" s="17" t="s">
        <v>18</v>
      </c>
      <c r="B14" s="17" t="s">
        <v>582</v>
      </c>
      <c r="C14" s="18" t="s">
        <v>19</v>
      </c>
      <c r="D14" s="18" t="s">
        <v>20</v>
      </c>
      <c r="E14" s="18" t="s">
        <v>52</v>
      </c>
      <c r="F14" s="18" t="s">
        <v>53</v>
      </c>
      <c r="G14" s="18" t="s">
        <v>23</v>
      </c>
      <c r="H14" s="18" t="s">
        <v>24</v>
      </c>
      <c r="I14" s="18" t="s">
        <v>25</v>
      </c>
      <c r="J14" s="18" t="s">
        <v>596</v>
      </c>
      <c r="K14" s="18"/>
      <c r="L14" s="18">
        <v>0</v>
      </c>
      <c r="M14" s="18">
        <v>8</v>
      </c>
      <c r="N14" s="18">
        <v>8</v>
      </c>
      <c r="O14" s="18">
        <v>8</v>
      </c>
      <c r="P14" s="18">
        <v>8</v>
      </c>
      <c r="Q14" s="18">
        <v>8</v>
      </c>
      <c r="R14" s="108">
        <v>2</v>
      </c>
      <c r="S14" s="109" t="s">
        <v>921</v>
      </c>
    </row>
    <row r="15" spans="1:19" x14ac:dyDescent="0.25">
      <c r="A15" s="9" t="s">
        <v>18</v>
      </c>
      <c r="B15" s="9" t="s">
        <v>582</v>
      </c>
      <c r="C15" s="7" t="s">
        <v>19</v>
      </c>
      <c r="D15" s="7" t="s">
        <v>20</v>
      </c>
      <c r="E15" s="7" t="s">
        <v>55</v>
      </c>
      <c r="F15" s="7" t="s">
        <v>56</v>
      </c>
      <c r="G15" s="7" t="s">
        <v>23</v>
      </c>
      <c r="H15" s="7" t="s">
        <v>24</v>
      </c>
      <c r="I15" s="7" t="s">
        <v>25</v>
      </c>
      <c r="J15" s="7" t="s">
        <v>598</v>
      </c>
      <c r="K15" s="7"/>
      <c r="L15" s="7">
        <v>0</v>
      </c>
      <c r="M15" s="7">
        <v>80</v>
      </c>
      <c r="N15" s="7">
        <v>80</v>
      </c>
      <c r="O15" s="7">
        <v>80</v>
      </c>
      <c r="P15" s="7">
        <v>80</v>
      </c>
      <c r="Q15" s="7">
        <v>80</v>
      </c>
      <c r="R15" s="12">
        <v>93</v>
      </c>
      <c r="S15" s="78" t="s">
        <v>922</v>
      </c>
    </row>
    <row r="16" spans="1:19" x14ac:dyDescent="0.25">
      <c r="A16" s="9" t="s">
        <v>18</v>
      </c>
      <c r="B16" s="9" t="s">
        <v>582</v>
      </c>
      <c r="C16" s="7" t="s">
        <v>19</v>
      </c>
      <c r="D16" s="7" t="s">
        <v>20</v>
      </c>
      <c r="E16" s="7" t="s">
        <v>58</v>
      </c>
      <c r="F16" s="7" t="s">
        <v>59</v>
      </c>
      <c r="G16" s="7" t="s">
        <v>60</v>
      </c>
      <c r="H16" s="7" t="s">
        <v>61</v>
      </c>
      <c r="I16" s="7" t="s">
        <v>25</v>
      </c>
      <c r="J16" s="7" t="s">
        <v>62</v>
      </c>
      <c r="K16" s="7" t="s">
        <v>63</v>
      </c>
      <c r="L16" s="7" t="s">
        <v>64</v>
      </c>
      <c r="M16" s="79">
        <v>0.7</v>
      </c>
      <c r="N16" s="79">
        <v>0.5</v>
      </c>
      <c r="O16" s="79">
        <v>0.6</v>
      </c>
      <c r="P16" s="79">
        <v>0.65</v>
      </c>
      <c r="Q16" s="79">
        <v>0.7</v>
      </c>
      <c r="R16" s="110">
        <v>0.5</v>
      </c>
      <c r="S16" s="11"/>
    </row>
    <row r="17" spans="1:19" x14ac:dyDescent="0.25">
      <c r="A17" s="9" t="s">
        <v>18</v>
      </c>
      <c r="B17" s="9" t="s">
        <v>582</v>
      </c>
      <c r="C17" s="7" t="s">
        <v>19</v>
      </c>
      <c r="D17" s="7" t="s">
        <v>20</v>
      </c>
      <c r="E17" s="7" t="s">
        <v>70</v>
      </c>
      <c r="F17" s="7" t="s">
        <v>847</v>
      </c>
      <c r="G17" s="7" t="s">
        <v>23</v>
      </c>
      <c r="H17" s="7" t="s">
        <v>28</v>
      </c>
      <c r="I17" s="7" t="s">
        <v>25</v>
      </c>
      <c r="J17" s="7" t="s">
        <v>600</v>
      </c>
      <c r="K17" s="7"/>
      <c r="L17" s="7">
        <v>0</v>
      </c>
      <c r="M17" s="7">
        <v>4</v>
      </c>
      <c r="N17" s="7">
        <v>1</v>
      </c>
      <c r="O17" s="7">
        <v>1</v>
      </c>
      <c r="P17" s="7">
        <v>1</v>
      </c>
      <c r="Q17" s="7">
        <v>1</v>
      </c>
      <c r="R17" s="10">
        <v>3</v>
      </c>
      <c r="S17" s="11" t="s">
        <v>923</v>
      </c>
    </row>
    <row r="18" spans="1:19" x14ac:dyDescent="0.25">
      <c r="A18" s="9" t="s">
        <v>18</v>
      </c>
      <c r="B18" s="9" t="s">
        <v>582</v>
      </c>
      <c r="C18" s="7" t="s">
        <v>19</v>
      </c>
      <c r="D18" s="7" t="s">
        <v>20</v>
      </c>
      <c r="E18" s="7" t="s">
        <v>72</v>
      </c>
      <c r="F18" s="7" t="s">
        <v>73</v>
      </c>
      <c r="G18" s="7" t="s">
        <v>23</v>
      </c>
      <c r="H18" s="7" t="s">
        <v>28</v>
      </c>
      <c r="I18" s="7" t="s">
        <v>25</v>
      </c>
      <c r="J18" s="7" t="s">
        <v>601</v>
      </c>
      <c r="K18" s="7"/>
      <c r="L18" s="7">
        <v>0</v>
      </c>
      <c r="M18" s="7">
        <v>4</v>
      </c>
      <c r="N18" s="7">
        <v>1</v>
      </c>
      <c r="O18" s="7">
        <v>1</v>
      </c>
      <c r="P18" s="7">
        <v>1</v>
      </c>
      <c r="Q18" s="7">
        <v>1</v>
      </c>
      <c r="R18" s="10">
        <v>1</v>
      </c>
      <c r="S18" s="11" t="s">
        <v>924</v>
      </c>
    </row>
    <row r="19" spans="1:19" x14ac:dyDescent="0.25">
      <c r="A19" s="9" t="s">
        <v>18</v>
      </c>
      <c r="B19" s="9" t="s">
        <v>582</v>
      </c>
      <c r="C19" s="7" t="s">
        <v>19</v>
      </c>
      <c r="D19" s="7" t="s">
        <v>20</v>
      </c>
      <c r="E19" s="7" t="s">
        <v>72</v>
      </c>
      <c r="F19" s="7" t="s">
        <v>75</v>
      </c>
      <c r="G19" s="7" t="s">
        <v>23</v>
      </c>
      <c r="H19" s="7" t="s">
        <v>24</v>
      </c>
      <c r="I19" s="7" t="s">
        <v>25</v>
      </c>
      <c r="J19" s="7" t="s">
        <v>602</v>
      </c>
      <c r="K19" s="7"/>
      <c r="L19" s="7">
        <v>0</v>
      </c>
      <c r="M19" s="7">
        <v>4</v>
      </c>
      <c r="N19" s="7">
        <v>4</v>
      </c>
      <c r="O19" s="7">
        <v>4</v>
      </c>
      <c r="P19" s="7">
        <v>4</v>
      </c>
      <c r="Q19" s="7">
        <v>4</v>
      </c>
      <c r="R19" s="10">
        <v>4</v>
      </c>
      <c r="S19" s="11" t="s">
        <v>925</v>
      </c>
    </row>
    <row r="20" spans="1:19" x14ac:dyDescent="0.25">
      <c r="A20" s="9" t="s">
        <v>18</v>
      </c>
      <c r="B20" s="9" t="s">
        <v>582</v>
      </c>
      <c r="C20" s="13" t="s">
        <v>19</v>
      </c>
      <c r="D20" s="13" t="s">
        <v>77</v>
      </c>
      <c r="E20" s="13" t="s">
        <v>78</v>
      </c>
      <c r="F20" s="13" t="s">
        <v>604</v>
      </c>
      <c r="G20" s="13"/>
      <c r="H20" s="13"/>
      <c r="I20" s="13" t="s">
        <v>25</v>
      </c>
      <c r="J20" s="13" t="s">
        <v>605</v>
      </c>
      <c r="K20" s="13"/>
      <c r="L20" s="13">
        <v>0</v>
      </c>
      <c r="M20" s="13">
        <v>7</v>
      </c>
      <c r="N20" s="13">
        <v>3</v>
      </c>
      <c r="O20" s="13">
        <v>2</v>
      </c>
      <c r="P20" s="13">
        <v>1</v>
      </c>
      <c r="Q20" s="13">
        <v>1</v>
      </c>
      <c r="R20" s="12">
        <v>0</v>
      </c>
      <c r="S20" s="14"/>
    </row>
    <row r="21" spans="1:19" x14ac:dyDescent="0.25">
      <c r="A21" s="9" t="s">
        <v>18</v>
      </c>
      <c r="B21" s="9" t="s">
        <v>582</v>
      </c>
      <c r="C21" s="7" t="s">
        <v>19</v>
      </c>
      <c r="D21" s="7" t="s">
        <v>77</v>
      </c>
      <c r="E21" s="7" t="s">
        <v>80</v>
      </c>
      <c r="F21" s="7" t="s">
        <v>81</v>
      </c>
      <c r="G21" s="7" t="s">
        <v>61</v>
      </c>
      <c r="H21" s="7" t="s">
        <v>61</v>
      </c>
      <c r="I21" s="7" t="s">
        <v>25</v>
      </c>
      <c r="J21" s="7" t="s">
        <v>82</v>
      </c>
      <c r="K21" s="7"/>
      <c r="L21" s="7">
        <v>712</v>
      </c>
      <c r="M21" s="7">
        <v>1000</v>
      </c>
      <c r="N21" s="7">
        <v>800</v>
      </c>
      <c r="O21" s="7">
        <v>850</v>
      </c>
      <c r="P21" s="7">
        <v>925</v>
      </c>
      <c r="Q21" s="7">
        <v>1000</v>
      </c>
      <c r="R21" s="10">
        <v>1038</v>
      </c>
      <c r="S21" s="11" t="s">
        <v>926</v>
      </c>
    </row>
    <row r="22" spans="1:19" x14ac:dyDescent="0.25">
      <c r="A22" s="9" t="s">
        <v>18</v>
      </c>
      <c r="B22" s="9" t="s">
        <v>582</v>
      </c>
      <c r="C22" s="7" t="s">
        <v>19</v>
      </c>
      <c r="D22" s="7" t="s">
        <v>77</v>
      </c>
      <c r="E22" s="7" t="s">
        <v>80</v>
      </c>
      <c r="F22" s="7" t="s">
        <v>83</v>
      </c>
      <c r="G22" s="7" t="s">
        <v>23</v>
      </c>
      <c r="H22" s="7" t="s">
        <v>28</v>
      </c>
      <c r="I22" s="7" t="s">
        <v>25</v>
      </c>
      <c r="J22" s="7" t="s">
        <v>84</v>
      </c>
      <c r="K22" s="7"/>
      <c r="L22" s="7">
        <v>6670</v>
      </c>
      <c r="M22" s="7">
        <v>25200</v>
      </c>
      <c r="N22" s="7">
        <v>6300</v>
      </c>
      <c r="O22" s="7">
        <v>6300</v>
      </c>
      <c r="P22" s="7">
        <v>6300</v>
      </c>
      <c r="Q22" s="7">
        <v>6300</v>
      </c>
      <c r="R22" s="10">
        <v>6500</v>
      </c>
      <c r="S22" s="11" t="s">
        <v>927</v>
      </c>
    </row>
    <row r="23" spans="1:19" x14ac:dyDescent="0.25">
      <c r="A23" s="9" t="s">
        <v>18</v>
      </c>
      <c r="B23" s="9" t="s">
        <v>582</v>
      </c>
      <c r="C23" s="7" t="s">
        <v>19</v>
      </c>
      <c r="D23" s="7" t="s">
        <v>77</v>
      </c>
      <c r="E23" s="7" t="s">
        <v>80</v>
      </c>
      <c r="F23" s="7" t="s">
        <v>85</v>
      </c>
      <c r="G23" s="7"/>
      <c r="H23" s="7" t="s">
        <v>28</v>
      </c>
      <c r="I23" s="7" t="s">
        <v>25</v>
      </c>
      <c r="J23" s="7" t="s">
        <v>86</v>
      </c>
      <c r="K23" s="7"/>
      <c r="L23" s="7">
        <v>10000</v>
      </c>
      <c r="M23" s="7">
        <v>36000</v>
      </c>
      <c r="N23" s="7">
        <v>9000</v>
      </c>
      <c r="O23" s="7">
        <v>9000</v>
      </c>
      <c r="P23" s="7">
        <v>9000</v>
      </c>
      <c r="Q23" s="7">
        <v>9000</v>
      </c>
      <c r="R23" s="10">
        <v>0</v>
      </c>
      <c r="S23" s="11"/>
    </row>
    <row r="24" spans="1:19" x14ac:dyDescent="0.25">
      <c r="A24" s="9" t="s">
        <v>18</v>
      </c>
      <c r="B24" s="9" t="s">
        <v>582</v>
      </c>
      <c r="C24" s="7" t="s">
        <v>19</v>
      </c>
      <c r="D24" s="7" t="s">
        <v>77</v>
      </c>
      <c r="E24" s="7" t="s">
        <v>80</v>
      </c>
      <c r="F24" s="7" t="s">
        <v>87</v>
      </c>
      <c r="G24" s="7" t="s">
        <v>60</v>
      </c>
      <c r="H24" s="7" t="s">
        <v>24</v>
      </c>
      <c r="I24" s="7" t="s">
        <v>25</v>
      </c>
      <c r="J24" s="7" t="s">
        <v>88</v>
      </c>
      <c r="K24" s="7"/>
      <c r="L24" s="7" t="s">
        <v>89</v>
      </c>
      <c r="M24" s="79">
        <v>0.8</v>
      </c>
      <c r="N24" s="79">
        <v>0.8</v>
      </c>
      <c r="O24" s="79">
        <v>0.8</v>
      </c>
      <c r="P24" s="79">
        <v>0.8</v>
      </c>
      <c r="Q24" s="79">
        <v>0.8</v>
      </c>
      <c r="R24" s="12">
        <v>0</v>
      </c>
      <c r="S24" s="11"/>
    </row>
    <row r="25" spans="1:19" x14ac:dyDescent="0.25">
      <c r="A25" s="9" t="s">
        <v>18</v>
      </c>
      <c r="B25" s="9" t="s">
        <v>582</v>
      </c>
      <c r="C25" s="7" t="s">
        <v>19</v>
      </c>
      <c r="D25" s="7" t="s">
        <v>77</v>
      </c>
      <c r="E25" s="7" t="s">
        <v>90</v>
      </c>
      <c r="F25" s="7" t="s">
        <v>91</v>
      </c>
      <c r="G25" s="7" t="s">
        <v>23</v>
      </c>
      <c r="H25" s="7" t="s">
        <v>24</v>
      </c>
      <c r="I25" s="7" t="s">
        <v>25</v>
      </c>
      <c r="J25" s="7" t="s">
        <v>611</v>
      </c>
      <c r="K25" s="7"/>
      <c r="L25" s="7">
        <v>0</v>
      </c>
      <c r="M25" s="7">
        <v>6</v>
      </c>
      <c r="N25" s="7">
        <v>6</v>
      </c>
      <c r="O25" s="7">
        <v>6</v>
      </c>
      <c r="P25" s="7">
        <v>6</v>
      </c>
      <c r="Q25" s="7">
        <v>6</v>
      </c>
      <c r="R25" s="12">
        <v>4</v>
      </c>
      <c r="S25" s="11"/>
    </row>
    <row r="26" spans="1:19" x14ac:dyDescent="0.25">
      <c r="A26" s="9" t="s">
        <v>18</v>
      </c>
      <c r="B26" s="9" t="s">
        <v>582</v>
      </c>
      <c r="C26" s="7" t="s">
        <v>19</v>
      </c>
      <c r="D26" s="7" t="s">
        <v>77</v>
      </c>
      <c r="E26" s="7" t="s">
        <v>93</v>
      </c>
      <c r="F26" s="7" t="s">
        <v>612</v>
      </c>
      <c r="G26" s="7" t="s">
        <v>23</v>
      </c>
      <c r="H26" s="7" t="s">
        <v>24</v>
      </c>
      <c r="I26" s="7" t="s">
        <v>25</v>
      </c>
      <c r="J26" s="7" t="s">
        <v>613</v>
      </c>
      <c r="K26" s="7"/>
      <c r="L26" s="7">
        <v>0</v>
      </c>
      <c r="M26" s="7">
        <v>10</v>
      </c>
      <c r="N26" s="7">
        <v>10</v>
      </c>
      <c r="O26" s="7">
        <v>10</v>
      </c>
      <c r="P26" s="7">
        <v>10</v>
      </c>
      <c r="Q26" s="7">
        <v>10</v>
      </c>
      <c r="R26" s="12">
        <v>11</v>
      </c>
      <c r="S26" s="111" t="s">
        <v>928</v>
      </c>
    </row>
    <row r="27" spans="1:19" x14ac:dyDescent="0.25">
      <c r="A27" s="9" t="s">
        <v>18</v>
      </c>
      <c r="B27" s="9" t="s">
        <v>582</v>
      </c>
      <c r="C27" s="7" t="s">
        <v>19</v>
      </c>
      <c r="D27" s="7" t="s">
        <v>77</v>
      </c>
      <c r="E27" s="7" t="s">
        <v>93</v>
      </c>
      <c r="F27" s="7" t="s">
        <v>871</v>
      </c>
      <c r="G27" s="7" t="s">
        <v>23</v>
      </c>
      <c r="H27" s="7" t="s">
        <v>95</v>
      </c>
      <c r="I27" s="7" t="s">
        <v>25</v>
      </c>
      <c r="J27" s="7" t="s">
        <v>615</v>
      </c>
      <c r="K27" s="7"/>
      <c r="L27" s="7">
        <v>127</v>
      </c>
      <c r="M27" s="7">
        <v>227</v>
      </c>
      <c r="N27" s="7">
        <v>152</v>
      </c>
      <c r="O27" s="7">
        <v>177</v>
      </c>
      <c r="P27" s="7">
        <v>202</v>
      </c>
      <c r="Q27" s="7">
        <v>227</v>
      </c>
      <c r="R27" s="12">
        <v>163</v>
      </c>
      <c r="S27" s="11"/>
    </row>
    <row r="28" spans="1:19" x14ac:dyDescent="0.25">
      <c r="A28" s="9" t="s">
        <v>18</v>
      </c>
      <c r="B28" s="9" t="s">
        <v>582</v>
      </c>
      <c r="C28" s="7" t="s">
        <v>19</v>
      </c>
      <c r="D28" s="7" t="s">
        <v>77</v>
      </c>
      <c r="E28" s="7" t="s">
        <v>97</v>
      </c>
      <c r="F28" s="7" t="s">
        <v>98</v>
      </c>
      <c r="G28" s="7" t="s">
        <v>23</v>
      </c>
      <c r="H28" s="7" t="s">
        <v>24</v>
      </c>
      <c r="I28" s="7" t="s">
        <v>25</v>
      </c>
      <c r="J28" s="7" t="s">
        <v>616</v>
      </c>
      <c r="K28" s="7"/>
      <c r="L28" s="7">
        <v>0</v>
      </c>
      <c r="M28" s="7">
        <v>6</v>
      </c>
      <c r="N28" s="7">
        <v>6</v>
      </c>
      <c r="O28" s="7">
        <v>6</v>
      </c>
      <c r="P28" s="7">
        <v>6</v>
      </c>
      <c r="Q28" s="7">
        <v>6</v>
      </c>
      <c r="R28" s="12">
        <v>6</v>
      </c>
      <c r="S28" s="11"/>
    </row>
    <row r="29" spans="1:19" x14ac:dyDescent="0.25">
      <c r="A29" s="9" t="s">
        <v>18</v>
      </c>
      <c r="B29" s="9" t="s">
        <v>582</v>
      </c>
      <c r="C29" s="13" t="s">
        <v>19</v>
      </c>
      <c r="D29" s="13" t="s">
        <v>77</v>
      </c>
      <c r="E29" s="13" t="s">
        <v>100</v>
      </c>
      <c r="F29" s="13" t="s">
        <v>101</v>
      </c>
      <c r="G29" s="7" t="s">
        <v>23</v>
      </c>
      <c r="H29" s="7" t="s">
        <v>24</v>
      </c>
      <c r="I29" s="13" t="s">
        <v>25</v>
      </c>
      <c r="J29" s="13" t="s">
        <v>101</v>
      </c>
      <c r="K29" s="13"/>
      <c r="L29" s="13">
        <v>0</v>
      </c>
      <c r="M29" s="13">
        <v>1</v>
      </c>
      <c r="N29" s="13">
        <v>1</v>
      </c>
      <c r="O29" s="13">
        <v>1</v>
      </c>
      <c r="P29" s="13">
        <v>1</v>
      </c>
      <c r="Q29" s="13">
        <v>1</v>
      </c>
      <c r="R29" s="12">
        <v>1</v>
      </c>
      <c r="S29" s="14" t="s">
        <v>929</v>
      </c>
    </row>
    <row r="30" spans="1:19" x14ac:dyDescent="0.25">
      <c r="A30" s="9" t="s">
        <v>18</v>
      </c>
      <c r="B30" s="9" t="s">
        <v>582</v>
      </c>
      <c r="C30" s="7" t="s">
        <v>19</v>
      </c>
      <c r="D30" s="7" t="s">
        <v>241</v>
      </c>
      <c r="E30" s="7" t="s">
        <v>242</v>
      </c>
      <c r="F30" s="7" t="s">
        <v>243</v>
      </c>
      <c r="G30" s="7" t="s">
        <v>23</v>
      </c>
      <c r="H30" s="7" t="s">
        <v>24</v>
      </c>
      <c r="I30" s="7" t="s">
        <v>25</v>
      </c>
      <c r="J30" s="7" t="s">
        <v>243</v>
      </c>
      <c r="K30" s="7"/>
      <c r="L30" s="7">
        <v>0</v>
      </c>
      <c r="M30" s="7">
        <v>1</v>
      </c>
      <c r="N30" s="7">
        <v>1</v>
      </c>
      <c r="O30" s="7">
        <v>1</v>
      </c>
      <c r="P30" s="7">
        <v>1</v>
      </c>
      <c r="Q30" s="7">
        <v>1</v>
      </c>
      <c r="R30" s="10">
        <v>0</v>
      </c>
      <c r="S30" s="11"/>
    </row>
    <row r="31" spans="1:19" x14ac:dyDescent="0.25">
      <c r="A31" s="9" t="s">
        <v>18</v>
      </c>
      <c r="B31" s="9" t="s">
        <v>582</v>
      </c>
      <c r="C31" s="7" t="s">
        <v>19</v>
      </c>
      <c r="D31" s="7" t="s">
        <v>241</v>
      </c>
      <c r="E31" s="7" t="s">
        <v>242</v>
      </c>
      <c r="F31" s="7" t="s">
        <v>244</v>
      </c>
      <c r="G31" s="7" t="s">
        <v>140</v>
      </c>
      <c r="H31" s="7" t="s">
        <v>28</v>
      </c>
      <c r="I31" s="7" t="s">
        <v>25</v>
      </c>
      <c r="J31" s="7" t="s">
        <v>617</v>
      </c>
      <c r="K31" s="7"/>
      <c r="L31" s="7">
        <v>0</v>
      </c>
      <c r="M31" s="7">
        <v>1</v>
      </c>
      <c r="N31" s="7">
        <v>0</v>
      </c>
      <c r="O31" s="7">
        <v>0</v>
      </c>
      <c r="P31" s="7">
        <v>1</v>
      </c>
      <c r="Q31" s="7">
        <v>0</v>
      </c>
      <c r="R31" s="10">
        <v>0</v>
      </c>
      <c r="S31" s="11"/>
    </row>
    <row r="32" spans="1:19" x14ac:dyDescent="0.25">
      <c r="A32" s="9" t="s">
        <v>18</v>
      </c>
      <c r="B32" s="9" t="s">
        <v>582</v>
      </c>
      <c r="C32" s="7" t="s">
        <v>19</v>
      </c>
      <c r="D32" s="7" t="s">
        <v>241</v>
      </c>
      <c r="E32" s="7" t="s">
        <v>246</v>
      </c>
      <c r="F32" s="7" t="s">
        <v>247</v>
      </c>
      <c r="G32" s="7" t="s">
        <v>23</v>
      </c>
      <c r="H32" s="7" t="s">
        <v>24</v>
      </c>
      <c r="I32" s="7" t="s">
        <v>25</v>
      </c>
      <c r="J32" s="7" t="s">
        <v>618</v>
      </c>
      <c r="K32" s="7"/>
      <c r="L32" s="7">
        <v>0</v>
      </c>
      <c r="M32" s="7">
        <v>10</v>
      </c>
      <c r="N32" s="7">
        <v>10</v>
      </c>
      <c r="O32" s="7">
        <v>10</v>
      </c>
      <c r="P32" s="7">
        <v>10</v>
      </c>
      <c r="Q32" s="7">
        <v>10</v>
      </c>
      <c r="R32" s="10">
        <v>13</v>
      </c>
      <c r="S32" s="11"/>
    </row>
    <row r="33" spans="1:19" x14ac:dyDescent="0.25">
      <c r="A33" s="9" t="s">
        <v>18</v>
      </c>
      <c r="B33" s="9" t="s">
        <v>582</v>
      </c>
      <c r="C33" s="7" t="s">
        <v>19</v>
      </c>
      <c r="D33" s="7" t="s">
        <v>241</v>
      </c>
      <c r="E33" s="7" t="s">
        <v>246</v>
      </c>
      <c r="F33" s="7" t="s">
        <v>619</v>
      </c>
      <c r="G33" s="7" t="s">
        <v>23</v>
      </c>
      <c r="H33" s="7" t="s">
        <v>24</v>
      </c>
      <c r="I33" s="7" t="s">
        <v>25</v>
      </c>
      <c r="J33" s="7" t="s">
        <v>620</v>
      </c>
      <c r="K33" s="7"/>
      <c r="L33" s="7">
        <v>0</v>
      </c>
      <c r="M33" s="7">
        <v>14</v>
      </c>
      <c r="N33" s="7">
        <v>14</v>
      </c>
      <c r="O33" s="7">
        <v>14</v>
      </c>
      <c r="P33" s="7">
        <v>14</v>
      </c>
      <c r="Q33" s="7">
        <v>14</v>
      </c>
      <c r="R33" s="12">
        <v>18</v>
      </c>
      <c r="S33" s="11"/>
    </row>
    <row r="34" spans="1:19" x14ac:dyDescent="0.25">
      <c r="A34" s="9" t="s">
        <v>18</v>
      </c>
      <c r="B34" s="9" t="s">
        <v>582</v>
      </c>
      <c r="C34" s="7" t="s">
        <v>19</v>
      </c>
      <c r="D34" s="7" t="s">
        <v>241</v>
      </c>
      <c r="E34" s="7" t="s">
        <v>250</v>
      </c>
      <c r="F34" s="7" t="s">
        <v>621</v>
      </c>
      <c r="G34" s="7" t="s">
        <v>23</v>
      </c>
      <c r="H34" s="7" t="s">
        <v>28</v>
      </c>
      <c r="I34" s="7" t="s">
        <v>25</v>
      </c>
      <c r="J34" s="7" t="s">
        <v>622</v>
      </c>
      <c r="K34" s="7"/>
      <c r="L34" s="7">
        <v>0</v>
      </c>
      <c r="M34" s="7">
        <v>3</v>
      </c>
      <c r="N34" s="7">
        <v>0</v>
      </c>
      <c r="O34" s="7">
        <v>1</v>
      </c>
      <c r="P34" s="7">
        <v>1</v>
      </c>
      <c r="Q34" s="7">
        <v>1</v>
      </c>
      <c r="R34" s="12">
        <v>0</v>
      </c>
      <c r="S34" s="11"/>
    </row>
    <row r="35" spans="1:19" x14ac:dyDescent="0.25">
      <c r="A35" s="9" t="s">
        <v>18</v>
      </c>
      <c r="B35" s="9" t="s">
        <v>582</v>
      </c>
      <c r="C35" s="7" t="s">
        <v>19</v>
      </c>
      <c r="D35" s="7" t="s">
        <v>241</v>
      </c>
      <c r="E35" s="7" t="s">
        <v>250</v>
      </c>
      <c r="F35" s="7" t="s">
        <v>623</v>
      </c>
      <c r="G35" s="7" t="s">
        <v>23</v>
      </c>
      <c r="H35" s="7" t="s">
        <v>28</v>
      </c>
      <c r="I35" s="7" t="s">
        <v>25</v>
      </c>
      <c r="J35" s="7" t="s">
        <v>624</v>
      </c>
      <c r="K35" s="7"/>
      <c r="L35" s="7">
        <v>0</v>
      </c>
      <c r="M35" s="7">
        <v>3</v>
      </c>
      <c r="N35" s="7">
        <v>0</v>
      </c>
      <c r="O35" s="7">
        <v>1</v>
      </c>
      <c r="P35" s="7">
        <v>1</v>
      </c>
      <c r="Q35" s="7">
        <v>1</v>
      </c>
      <c r="R35" s="12">
        <v>0</v>
      </c>
      <c r="S35" s="11"/>
    </row>
    <row r="36" spans="1:19" x14ac:dyDescent="0.25">
      <c r="A36" s="9" t="s">
        <v>18</v>
      </c>
      <c r="B36" s="9" t="s">
        <v>582</v>
      </c>
      <c r="C36" s="7" t="s">
        <v>19</v>
      </c>
      <c r="D36" s="7" t="s">
        <v>241</v>
      </c>
      <c r="E36" s="7" t="s">
        <v>253</v>
      </c>
      <c r="F36" s="7" t="s">
        <v>254</v>
      </c>
      <c r="G36" s="7" t="s">
        <v>23</v>
      </c>
      <c r="H36" s="7" t="s">
        <v>24</v>
      </c>
      <c r="I36" s="7" t="s">
        <v>25</v>
      </c>
      <c r="J36" s="7" t="s">
        <v>625</v>
      </c>
      <c r="K36" s="7"/>
      <c r="L36" s="7">
        <v>0</v>
      </c>
      <c r="M36" s="7">
        <v>3</v>
      </c>
      <c r="N36" s="7">
        <v>3</v>
      </c>
      <c r="O36" s="7">
        <v>3</v>
      </c>
      <c r="P36" s="7">
        <v>3</v>
      </c>
      <c r="Q36" s="7">
        <v>3</v>
      </c>
      <c r="R36" s="12">
        <v>0</v>
      </c>
      <c r="S36" s="11"/>
    </row>
    <row r="37" spans="1:19" x14ac:dyDescent="0.25">
      <c r="A37" s="9" t="s">
        <v>18</v>
      </c>
      <c r="B37" s="9" t="s">
        <v>582</v>
      </c>
      <c r="C37" s="7" t="s">
        <v>19</v>
      </c>
      <c r="D37" s="7" t="s">
        <v>241</v>
      </c>
      <c r="E37" s="7" t="s">
        <v>256</v>
      </c>
      <c r="F37" s="7" t="s">
        <v>257</v>
      </c>
      <c r="G37" s="7" t="s">
        <v>23</v>
      </c>
      <c r="H37" s="7" t="s">
        <v>28</v>
      </c>
      <c r="I37" s="7" t="s">
        <v>25</v>
      </c>
      <c r="J37" s="7" t="s">
        <v>626</v>
      </c>
      <c r="K37" s="7"/>
      <c r="L37" s="7">
        <v>0</v>
      </c>
      <c r="M37" s="7">
        <v>120</v>
      </c>
      <c r="N37" s="7">
        <v>30</v>
      </c>
      <c r="O37" s="7">
        <v>30</v>
      </c>
      <c r="P37" s="7">
        <v>30</v>
      </c>
      <c r="Q37" s="7">
        <v>30</v>
      </c>
      <c r="R37" s="12">
        <v>6</v>
      </c>
      <c r="S37" s="11"/>
    </row>
    <row r="38" spans="1:19" x14ac:dyDescent="0.25">
      <c r="A38" s="9" t="s">
        <v>18</v>
      </c>
      <c r="B38" s="9" t="s">
        <v>582</v>
      </c>
      <c r="C38" s="13" t="s">
        <v>19</v>
      </c>
      <c r="D38" s="13" t="s">
        <v>241</v>
      </c>
      <c r="E38" s="13" t="s">
        <v>265</v>
      </c>
      <c r="F38" s="13" t="s">
        <v>627</v>
      </c>
      <c r="G38" s="13" t="s">
        <v>23</v>
      </c>
      <c r="H38" s="13" t="s">
        <v>28</v>
      </c>
      <c r="I38" s="7" t="s">
        <v>25</v>
      </c>
      <c r="J38" s="13" t="s">
        <v>628</v>
      </c>
      <c r="K38" s="13"/>
      <c r="L38" s="13">
        <v>0</v>
      </c>
      <c r="M38" s="13">
        <v>3</v>
      </c>
      <c r="N38" s="13">
        <v>1</v>
      </c>
      <c r="O38" s="13">
        <v>1</v>
      </c>
      <c r="P38" s="13">
        <v>1</v>
      </c>
      <c r="Q38" s="13">
        <v>0</v>
      </c>
      <c r="R38" s="10">
        <v>0</v>
      </c>
      <c r="S38" s="14"/>
    </row>
    <row r="39" spans="1:19" x14ac:dyDescent="0.25">
      <c r="A39" s="9" t="s">
        <v>18</v>
      </c>
      <c r="B39" s="9"/>
      <c r="C39" s="7" t="s">
        <v>287</v>
      </c>
      <c r="D39" s="7" t="s">
        <v>336</v>
      </c>
      <c r="E39" s="7" t="s">
        <v>344</v>
      </c>
      <c r="F39" s="7" t="s">
        <v>345</v>
      </c>
      <c r="G39" s="7" t="s">
        <v>60</v>
      </c>
      <c r="H39" s="7" t="s">
        <v>24</v>
      </c>
      <c r="I39" s="7" t="s">
        <v>25</v>
      </c>
      <c r="J39" s="7" t="s">
        <v>930</v>
      </c>
      <c r="K39" s="7" t="s">
        <v>931</v>
      </c>
      <c r="L39" s="7">
        <v>0</v>
      </c>
      <c r="M39" s="37">
        <v>0.6</v>
      </c>
      <c r="N39" s="37">
        <v>0.6</v>
      </c>
      <c r="O39" s="37">
        <v>0.6</v>
      </c>
      <c r="P39" s="37">
        <v>0.6</v>
      </c>
      <c r="Q39" s="37">
        <v>0.6</v>
      </c>
      <c r="R39" s="22">
        <v>0</v>
      </c>
      <c r="S39" s="11"/>
    </row>
    <row r="40" spans="1:19" x14ac:dyDescent="0.25">
      <c r="A40" s="9" t="s">
        <v>18</v>
      </c>
      <c r="B40" s="9"/>
      <c r="C40" s="7" t="s">
        <v>287</v>
      </c>
      <c r="D40" s="7" t="s">
        <v>336</v>
      </c>
      <c r="E40" s="7" t="s">
        <v>348</v>
      </c>
      <c r="F40" s="7" t="s">
        <v>338</v>
      </c>
      <c r="G40" s="7" t="s">
        <v>23</v>
      </c>
      <c r="H40" s="7" t="s">
        <v>28</v>
      </c>
      <c r="I40" s="7" t="s">
        <v>25</v>
      </c>
      <c r="J40" s="7" t="s">
        <v>338</v>
      </c>
      <c r="K40" s="7"/>
      <c r="L40" s="7">
        <v>0</v>
      </c>
      <c r="M40" s="7">
        <v>4</v>
      </c>
      <c r="N40" s="7">
        <v>1</v>
      </c>
      <c r="O40" s="7">
        <v>1</v>
      </c>
      <c r="P40" s="7">
        <v>1</v>
      </c>
      <c r="Q40" s="7">
        <v>1</v>
      </c>
      <c r="R40" s="10">
        <v>0</v>
      </c>
      <c r="S40" s="11"/>
    </row>
    <row r="41" spans="1:19" x14ac:dyDescent="0.25">
      <c r="A41" s="9" t="s">
        <v>364</v>
      </c>
      <c r="B41" s="9" t="s">
        <v>365</v>
      </c>
      <c r="C41" s="7" t="s">
        <v>287</v>
      </c>
      <c r="D41" s="7" t="s">
        <v>366</v>
      </c>
      <c r="E41" s="7" t="s">
        <v>367</v>
      </c>
      <c r="F41" s="7" t="s">
        <v>663</v>
      </c>
      <c r="G41" s="7" t="s">
        <v>23</v>
      </c>
      <c r="H41" s="7" t="s">
        <v>24</v>
      </c>
      <c r="I41" s="7" t="s">
        <v>25</v>
      </c>
      <c r="J41" s="68" t="s">
        <v>368</v>
      </c>
      <c r="K41" s="7"/>
      <c r="L41" s="7">
        <v>0</v>
      </c>
      <c r="M41" s="7">
        <v>3</v>
      </c>
      <c r="N41" s="7">
        <v>3</v>
      </c>
      <c r="O41" s="7">
        <v>3</v>
      </c>
      <c r="P41" s="7">
        <v>3</v>
      </c>
      <c r="Q41" s="7">
        <v>3</v>
      </c>
      <c r="R41" s="75">
        <v>2</v>
      </c>
      <c r="S41" s="75" t="s">
        <v>932</v>
      </c>
    </row>
    <row r="42" spans="1:19" x14ac:dyDescent="0.25">
      <c r="A42" s="9" t="s">
        <v>364</v>
      </c>
      <c r="B42" s="9" t="s">
        <v>365</v>
      </c>
      <c r="C42" s="13" t="s">
        <v>287</v>
      </c>
      <c r="D42" s="13" t="s">
        <v>366</v>
      </c>
      <c r="E42" s="13" t="s">
        <v>369</v>
      </c>
      <c r="F42" s="13" t="s">
        <v>370</v>
      </c>
      <c r="G42" s="13" t="s">
        <v>23</v>
      </c>
      <c r="H42" s="13" t="s">
        <v>61</v>
      </c>
      <c r="I42" s="7" t="s">
        <v>25</v>
      </c>
      <c r="J42" s="13" t="s">
        <v>371</v>
      </c>
      <c r="K42" s="13"/>
      <c r="L42" s="13">
        <v>0</v>
      </c>
      <c r="M42" s="13">
        <v>12</v>
      </c>
      <c r="N42" s="13">
        <v>3</v>
      </c>
      <c r="O42" s="13">
        <v>6</v>
      </c>
      <c r="P42" s="13">
        <v>9</v>
      </c>
      <c r="Q42" s="13">
        <v>12</v>
      </c>
      <c r="R42" s="75">
        <v>0</v>
      </c>
      <c r="S42" s="75" t="s">
        <v>933</v>
      </c>
    </row>
    <row r="43" spans="1:19" x14ac:dyDescent="0.25">
      <c r="A43" s="9" t="s">
        <v>364</v>
      </c>
      <c r="B43" s="9" t="s">
        <v>365</v>
      </c>
      <c r="C43" s="7" t="s">
        <v>287</v>
      </c>
      <c r="D43" s="7" t="s">
        <v>366</v>
      </c>
      <c r="E43" s="7" t="s">
        <v>372</v>
      </c>
      <c r="F43" s="7" t="s">
        <v>850</v>
      </c>
      <c r="G43" s="7" t="s">
        <v>23</v>
      </c>
      <c r="H43" s="7" t="s">
        <v>24</v>
      </c>
      <c r="I43" s="7" t="s">
        <v>25</v>
      </c>
      <c r="J43" s="7" t="s">
        <v>667</v>
      </c>
      <c r="K43" s="7"/>
      <c r="L43" s="7">
        <v>0</v>
      </c>
      <c r="M43" s="7">
        <v>1</v>
      </c>
      <c r="N43" s="7">
        <v>1</v>
      </c>
      <c r="O43" s="7">
        <v>1</v>
      </c>
      <c r="P43" s="7">
        <v>1</v>
      </c>
      <c r="Q43" s="7">
        <v>1</v>
      </c>
      <c r="R43" s="75">
        <v>1</v>
      </c>
      <c r="S43" s="75" t="s">
        <v>934</v>
      </c>
    </row>
    <row r="44" spans="1:19" x14ac:dyDescent="0.25">
      <c r="A44" s="9" t="s">
        <v>364</v>
      </c>
      <c r="B44" s="9" t="s">
        <v>365</v>
      </c>
      <c r="C44" s="7" t="s">
        <v>287</v>
      </c>
      <c r="D44" s="7" t="s">
        <v>366</v>
      </c>
      <c r="E44" s="7" t="s">
        <v>372</v>
      </c>
      <c r="F44" s="7" t="s">
        <v>669</v>
      </c>
      <c r="G44" s="7" t="s">
        <v>23</v>
      </c>
      <c r="H44" s="7" t="s">
        <v>24</v>
      </c>
      <c r="I44" s="7" t="s">
        <v>25</v>
      </c>
      <c r="J44" s="7" t="s">
        <v>374</v>
      </c>
      <c r="K44" s="7"/>
      <c r="L44" s="7">
        <v>0</v>
      </c>
      <c r="M44" s="7">
        <v>1</v>
      </c>
      <c r="N44" s="7">
        <v>1</v>
      </c>
      <c r="O44" s="7">
        <v>1</v>
      </c>
      <c r="P44" s="7">
        <v>1</v>
      </c>
      <c r="Q44" s="7">
        <v>1</v>
      </c>
      <c r="R44" s="75">
        <v>0</v>
      </c>
      <c r="S44" s="75" t="s">
        <v>935</v>
      </c>
    </row>
    <row r="45" spans="1:19" x14ac:dyDescent="0.25">
      <c r="A45" s="9" t="s">
        <v>364</v>
      </c>
      <c r="B45" s="9" t="s">
        <v>365</v>
      </c>
      <c r="C45" s="7" t="s">
        <v>287</v>
      </c>
      <c r="D45" s="7" t="s">
        <v>366</v>
      </c>
      <c r="E45" s="7" t="s">
        <v>375</v>
      </c>
      <c r="F45" s="7" t="s">
        <v>376</v>
      </c>
      <c r="G45" s="7" t="s">
        <v>23</v>
      </c>
      <c r="H45" s="7" t="s">
        <v>24</v>
      </c>
      <c r="I45" s="7" t="s">
        <v>25</v>
      </c>
      <c r="J45" s="7" t="s">
        <v>377</v>
      </c>
      <c r="K45" s="7"/>
      <c r="L45" s="7">
        <v>1</v>
      </c>
      <c r="M45" s="7">
        <v>1</v>
      </c>
      <c r="N45" s="7">
        <v>1</v>
      </c>
      <c r="O45" s="7">
        <v>1</v>
      </c>
      <c r="P45" s="7">
        <v>1</v>
      </c>
      <c r="Q45" s="7">
        <v>1</v>
      </c>
      <c r="R45" s="75">
        <v>1</v>
      </c>
      <c r="S45" s="75" t="s">
        <v>936</v>
      </c>
    </row>
    <row r="46" spans="1:19" x14ac:dyDescent="0.25">
      <c r="A46" s="9" t="s">
        <v>364</v>
      </c>
      <c r="B46" s="9" t="s">
        <v>365</v>
      </c>
      <c r="C46" s="7" t="s">
        <v>287</v>
      </c>
      <c r="D46" s="7" t="s">
        <v>366</v>
      </c>
      <c r="E46" s="7" t="s">
        <v>375</v>
      </c>
      <c r="F46" s="7" t="s">
        <v>851</v>
      </c>
      <c r="G46" s="7" t="s">
        <v>23</v>
      </c>
      <c r="H46" s="7" t="s">
        <v>24</v>
      </c>
      <c r="I46" s="7" t="s">
        <v>25</v>
      </c>
      <c r="J46" s="7" t="s">
        <v>673</v>
      </c>
      <c r="K46" s="7"/>
      <c r="L46" s="7">
        <v>1</v>
      </c>
      <c r="M46" s="7">
        <v>1</v>
      </c>
      <c r="N46" s="7">
        <v>1</v>
      </c>
      <c r="O46" s="7">
        <v>1</v>
      </c>
      <c r="P46" s="7">
        <v>1</v>
      </c>
      <c r="Q46" s="7">
        <v>1</v>
      </c>
      <c r="R46" s="75">
        <v>0.25</v>
      </c>
      <c r="S46" s="75" t="s">
        <v>674</v>
      </c>
    </row>
    <row r="47" spans="1:19" x14ac:dyDescent="0.25">
      <c r="A47" s="9" t="s">
        <v>364</v>
      </c>
      <c r="B47" s="9" t="s">
        <v>365</v>
      </c>
      <c r="C47" s="7" t="s">
        <v>287</v>
      </c>
      <c r="D47" s="7" t="s">
        <v>366</v>
      </c>
      <c r="E47" s="7" t="s">
        <v>379</v>
      </c>
      <c r="F47" s="7" t="s">
        <v>675</v>
      </c>
      <c r="G47" s="7" t="s">
        <v>23</v>
      </c>
      <c r="H47" s="7" t="s">
        <v>24</v>
      </c>
      <c r="I47" s="7" t="s">
        <v>25</v>
      </c>
      <c r="J47" s="7" t="s">
        <v>676</v>
      </c>
      <c r="K47" s="7"/>
      <c r="L47" s="7">
        <v>0</v>
      </c>
      <c r="M47" s="7">
        <v>5</v>
      </c>
      <c r="N47" s="7">
        <v>5</v>
      </c>
      <c r="O47" s="7">
        <v>5</v>
      </c>
      <c r="P47" s="7">
        <v>5</v>
      </c>
      <c r="Q47" s="7">
        <v>5</v>
      </c>
      <c r="R47" s="75">
        <v>5</v>
      </c>
      <c r="S47" s="75" t="s">
        <v>937</v>
      </c>
    </row>
    <row r="48" spans="1:19" x14ac:dyDescent="0.25">
      <c r="A48" s="9" t="s">
        <v>364</v>
      </c>
      <c r="B48" s="9" t="s">
        <v>365</v>
      </c>
      <c r="C48" s="7" t="s">
        <v>287</v>
      </c>
      <c r="D48" s="7" t="s">
        <v>366</v>
      </c>
      <c r="E48" s="7" t="s">
        <v>379</v>
      </c>
      <c r="F48" s="7" t="s">
        <v>678</v>
      </c>
      <c r="G48" s="7" t="s">
        <v>23</v>
      </c>
      <c r="H48" s="7" t="s">
        <v>28</v>
      </c>
      <c r="I48" s="7" t="s">
        <v>25</v>
      </c>
      <c r="J48" s="7" t="s">
        <v>679</v>
      </c>
      <c r="K48" s="7"/>
      <c r="L48" s="7">
        <v>0</v>
      </c>
      <c r="M48" s="7">
        <v>5</v>
      </c>
      <c r="N48" s="7">
        <v>2</v>
      </c>
      <c r="O48" s="7">
        <v>2</v>
      </c>
      <c r="P48" s="7">
        <v>1</v>
      </c>
      <c r="Q48" s="7">
        <v>0</v>
      </c>
      <c r="R48" s="75">
        <v>0</v>
      </c>
      <c r="S48" s="75" t="s">
        <v>938</v>
      </c>
    </row>
    <row r="49" spans="1:19" x14ac:dyDescent="0.25">
      <c r="A49" s="9" t="s">
        <v>364</v>
      </c>
      <c r="B49" s="27" t="s">
        <v>365</v>
      </c>
      <c r="C49" s="7" t="s">
        <v>432</v>
      </c>
      <c r="D49" s="7" t="s">
        <v>535</v>
      </c>
      <c r="E49" s="7" t="s">
        <v>544</v>
      </c>
      <c r="F49" s="7" t="s">
        <v>852</v>
      </c>
      <c r="G49" s="7" t="s">
        <v>23</v>
      </c>
      <c r="H49" s="7" t="s">
        <v>61</v>
      </c>
      <c r="I49" s="7" t="s">
        <v>25</v>
      </c>
      <c r="J49" s="7" t="s">
        <v>682</v>
      </c>
      <c r="K49" s="13" t="s">
        <v>683</v>
      </c>
      <c r="L49" s="7">
        <v>0</v>
      </c>
      <c r="M49" s="7">
        <v>0.7</v>
      </c>
      <c r="N49" s="7">
        <v>0.2</v>
      </c>
      <c r="O49" s="7">
        <v>0.3</v>
      </c>
      <c r="P49" s="7">
        <v>0.5</v>
      </c>
      <c r="Q49" s="7">
        <v>0.7</v>
      </c>
      <c r="R49" s="75">
        <v>7.5</v>
      </c>
      <c r="S49" s="75" t="s">
        <v>939</v>
      </c>
    </row>
    <row r="50" spans="1:19" x14ac:dyDescent="0.25">
      <c r="A50" s="9" t="s">
        <v>364</v>
      </c>
      <c r="B50" s="27" t="s">
        <v>940</v>
      </c>
      <c r="C50" s="7" t="s">
        <v>432</v>
      </c>
      <c r="D50" s="7" t="s">
        <v>535</v>
      </c>
      <c r="E50" s="7" t="s">
        <v>550</v>
      </c>
      <c r="F50" s="36" t="s">
        <v>663</v>
      </c>
      <c r="G50" s="36" t="s">
        <v>23</v>
      </c>
      <c r="H50" s="36" t="s">
        <v>24</v>
      </c>
      <c r="I50" s="36" t="s">
        <v>25</v>
      </c>
      <c r="J50" s="112" t="s">
        <v>368</v>
      </c>
      <c r="K50" s="7" t="s">
        <v>941</v>
      </c>
      <c r="L50" s="7">
        <v>0</v>
      </c>
      <c r="M50" s="7">
        <v>3</v>
      </c>
      <c r="N50" s="7">
        <v>3</v>
      </c>
      <c r="O50" s="7">
        <v>3</v>
      </c>
      <c r="P50" s="7">
        <v>3</v>
      </c>
      <c r="Q50" s="7">
        <v>3</v>
      </c>
      <c r="R50" s="75">
        <v>1</v>
      </c>
      <c r="S50" s="75" t="s">
        <v>942</v>
      </c>
    </row>
    <row r="51" spans="1:19" x14ac:dyDescent="0.25">
      <c r="A51" s="9" t="s">
        <v>364</v>
      </c>
      <c r="B51" s="27" t="s">
        <v>365</v>
      </c>
      <c r="C51" s="7" t="s">
        <v>432</v>
      </c>
      <c r="D51" s="7" t="s">
        <v>535</v>
      </c>
      <c r="E51" s="7" t="s">
        <v>551</v>
      </c>
      <c r="F51" s="7" t="s">
        <v>685</v>
      </c>
      <c r="G51" s="7" t="s">
        <v>23</v>
      </c>
      <c r="H51" s="7" t="s">
        <v>24</v>
      </c>
      <c r="I51" s="7" t="s">
        <v>25</v>
      </c>
      <c r="J51" s="7" t="s">
        <v>686</v>
      </c>
      <c r="K51" s="7" t="s">
        <v>687</v>
      </c>
      <c r="L51" s="7">
        <v>0</v>
      </c>
      <c r="M51" s="7">
        <v>1</v>
      </c>
      <c r="N51" s="7">
        <v>1</v>
      </c>
      <c r="O51" s="7">
        <v>1</v>
      </c>
      <c r="P51" s="7">
        <v>1</v>
      </c>
      <c r="Q51" s="7">
        <v>1</v>
      </c>
      <c r="R51" s="75">
        <v>1</v>
      </c>
      <c r="S51" s="75" t="s">
        <v>943</v>
      </c>
    </row>
    <row r="52" spans="1:19" x14ac:dyDescent="0.25">
      <c r="A52" s="9" t="s">
        <v>364</v>
      </c>
      <c r="B52" s="27" t="s">
        <v>365</v>
      </c>
      <c r="C52" s="7" t="s">
        <v>432</v>
      </c>
      <c r="D52" s="7" t="s">
        <v>535</v>
      </c>
      <c r="E52" s="7" t="s">
        <v>551</v>
      </c>
      <c r="F52" s="7" t="s">
        <v>554</v>
      </c>
      <c r="G52" s="7" t="s">
        <v>23</v>
      </c>
      <c r="H52" s="7" t="s">
        <v>61</v>
      </c>
      <c r="I52" s="7" t="s">
        <v>25</v>
      </c>
      <c r="J52" s="7" t="s">
        <v>689</v>
      </c>
      <c r="K52" s="7"/>
      <c r="L52" s="7">
        <v>0</v>
      </c>
      <c r="M52" s="7">
        <v>7</v>
      </c>
      <c r="N52" s="7">
        <v>0</v>
      </c>
      <c r="O52" s="7">
        <v>2</v>
      </c>
      <c r="P52" s="7">
        <v>2</v>
      </c>
      <c r="Q52" s="7">
        <v>3</v>
      </c>
      <c r="R52" s="75">
        <v>0</v>
      </c>
      <c r="S52" s="75" t="s">
        <v>690</v>
      </c>
    </row>
    <row r="53" spans="1:19" x14ac:dyDescent="0.25">
      <c r="A53" s="9" t="s">
        <v>364</v>
      </c>
      <c r="B53" s="27" t="s">
        <v>365</v>
      </c>
      <c r="C53" s="7" t="s">
        <v>432</v>
      </c>
      <c r="D53" s="7" t="s">
        <v>535</v>
      </c>
      <c r="E53" s="7" t="s">
        <v>551</v>
      </c>
      <c r="F53" s="7" t="s">
        <v>853</v>
      </c>
      <c r="G53" s="7" t="s">
        <v>23</v>
      </c>
      <c r="H53" s="7" t="s">
        <v>28</v>
      </c>
      <c r="I53" s="7" t="s">
        <v>25</v>
      </c>
      <c r="J53" s="7" t="s">
        <v>692</v>
      </c>
      <c r="K53" s="7"/>
      <c r="L53" s="7">
        <v>0</v>
      </c>
      <c r="M53" s="7">
        <v>1</v>
      </c>
      <c r="N53" s="7">
        <v>0</v>
      </c>
      <c r="O53" s="7">
        <v>0</v>
      </c>
      <c r="P53" s="7">
        <v>1</v>
      </c>
      <c r="Q53" s="7">
        <v>0</v>
      </c>
      <c r="R53" s="75">
        <v>1</v>
      </c>
      <c r="S53" s="75" t="s">
        <v>944</v>
      </c>
    </row>
    <row r="54" spans="1:19" x14ac:dyDescent="0.25">
      <c r="A54" s="84" t="s">
        <v>102</v>
      </c>
      <c r="B54" s="9" t="s">
        <v>103</v>
      </c>
      <c r="C54" s="76" t="s">
        <v>19</v>
      </c>
      <c r="D54" s="76" t="s">
        <v>104</v>
      </c>
      <c r="E54" s="76" t="s">
        <v>105</v>
      </c>
      <c r="F54" s="76" t="s">
        <v>106</v>
      </c>
      <c r="G54" s="76" t="s">
        <v>60</v>
      </c>
      <c r="H54" s="76" t="s">
        <v>61</v>
      </c>
      <c r="I54" s="76" t="s">
        <v>25</v>
      </c>
      <c r="J54" s="76" t="s">
        <v>107</v>
      </c>
      <c r="K54" s="76" t="s">
        <v>108</v>
      </c>
      <c r="L54" s="85">
        <v>0.8</v>
      </c>
      <c r="M54" s="85">
        <v>0.9</v>
      </c>
      <c r="N54" s="85">
        <v>0.8</v>
      </c>
      <c r="O54" s="31">
        <v>0.85</v>
      </c>
      <c r="P54" s="86">
        <v>0.875</v>
      </c>
      <c r="Q54" s="85">
        <v>0.9</v>
      </c>
      <c r="R54" s="93">
        <v>0.81</v>
      </c>
      <c r="S54" s="113" t="s">
        <v>945</v>
      </c>
    </row>
    <row r="55" spans="1:19" ht="409.5" x14ac:dyDescent="0.25">
      <c r="A55" s="84" t="s">
        <v>102</v>
      </c>
      <c r="B55" s="9" t="s">
        <v>103</v>
      </c>
      <c r="C55" s="75" t="s">
        <v>19</v>
      </c>
      <c r="D55" s="75" t="s">
        <v>104</v>
      </c>
      <c r="E55" s="75" t="s">
        <v>109</v>
      </c>
      <c r="F55" s="75" t="s">
        <v>110</v>
      </c>
      <c r="G55" s="75" t="s">
        <v>60</v>
      </c>
      <c r="H55" s="75" t="s">
        <v>24</v>
      </c>
      <c r="I55" s="75" t="s">
        <v>111</v>
      </c>
      <c r="J55" s="75" t="s">
        <v>112</v>
      </c>
      <c r="K55" s="75" t="s">
        <v>113</v>
      </c>
      <c r="L55" s="31">
        <v>1</v>
      </c>
      <c r="M55" s="31">
        <v>1</v>
      </c>
      <c r="N55" s="31">
        <v>1</v>
      </c>
      <c r="O55" s="31">
        <v>1</v>
      </c>
      <c r="P55" s="31">
        <v>1</v>
      </c>
      <c r="Q55" s="31">
        <v>1</v>
      </c>
      <c r="R55" s="89">
        <v>0.25</v>
      </c>
      <c r="S55" s="90" t="s">
        <v>946</v>
      </c>
    </row>
    <row r="56" spans="1:19" ht="409.5" x14ac:dyDescent="0.25">
      <c r="A56" s="84" t="s">
        <v>102</v>
      </c>
      <c r="B56" s="9" t="s">
        <v>103</v>
      </c>
      <c r="C56" s="75" t="s">
        <v>19</v>
      </c>
      <c r="D56" s="75" t="s">
        <v>104</v>
      </c>
      <c r="E56" s="75" t="s">
        <v>109</v>
      </c>
      <c r="F56" s="7" t="s">
        <v>868</v>
      </c>
      <c r="G56" s="75" t="s">
        <v>60</v>
      </c>
      <c r="H56" s="75" t="s">
        <v>24</v>
      </c>
      <c r="I56" s="75" t="s">
        <v>111</v>
      </c>
      <c r="J56" s="75" t="s">
        <v>114</v>
      </c>
      <c r="K56" s="75" t="s">
        <v>115</v>
      </c>
      <c r="L56" s="31">
        <v>0.8</v>
      </c>
      <c r="M56" s="31">
        <v>0.9</v>
      </c>
      <c r="N56" s="31">
        <v>0.9</v>
      </c>
      <c r="O56" s="31">
        <v>0.9</v>
      </c>
      <c r="P56" s="31">
        <v>0.9</v>
      </c>
      <c r="Q56" s="31">
        <v>0.9</v>
      </c>
      <c r="R56" s="91">
        <v>0.22500000000000001</v>
      </c>
      <c r="S56" s="92" t="s">
        <v>947</v>
      </c>
    </row>
    <row r="57" spans="1:19" ht="409.5" x14ac:dyDescent="0.25">
      <c r="A57" s="84" t="s">
        <v>102</v>
      </c>
      <c r="B57" s="9" t="s">
        <v>103</v>
      </c>
      <c r="C57" s="75" t="s">
        <v>19</v>
      </c>
      <c r="D57" s="75" t="s">
        <v>104</v>
      </c>
      <c r="E57" s="75" t="s">
        <v>116</v>
      </c>
      <c r="F57" s="75" t="s">
        <v>117</v>
      </c>
      <c r="G57" s="75" t="s">
        <v>23</v>
      </c>
      <c r="H57" s="75" t="s">
        <v>24</v>
      </c>
      <c r="I57" s="75" t="s">
        <v>25</v>
      </c>
      <c r="J57" s="75" t="s">
        <v>117</v>
      </c>
      <c r="K57" s="75"/>
      <c r="L57" s="75">
        <v>1</v>
      </c>
      <c r="M57" s="75">
        <v>1</v>
      </c>
      <c r="N57" s="75">
        <v>1</v>
      </c>
      <c r="O57" s="75">
        <v>1</v>
      </c>
      <c r="P57" s="75">
        <v>1</v>
      </c>
      <c r="Q57" s="75">
        <v>1</v>
      </c>
      <c r="R57" s="75">
        <v>1</v>
      </c>
      <c r="S57" s="98" t="s">
        <v>948</v>
      </c>
    </row>
    <row r="58" spans="1:19" x14ac:dyDescent="0.25">
      <c r="A58" s="84" t="s">
        <v>102</v>
      </c>
      <c r="B58" s="9" t="s">
        <v>103</v>
      </c>
      <c r="C58" s="76" t="s">
        <v>19</v>
      </c>
      <c r="D58" s="76" t="s">
        <v>104</v>
      </c>
      <c r="E58" s="76" t="s">
        <v>118</v>
      </c>
      <c r="F58" s="76" t="s">
        <v>119</v>
      </c>
      <c r="G58" s="76" t="s">
        <v>60</v>
      </c>
      <c r="H58" s="76" t="s">
        <v>24</v>
      </c>
      <c r="I58" s="76" t="s">
        <v>25</v>
      </c>
      <c r="J58" s="76" t="s">
        <v>120</v>
      </c>
      <c r="K58" s="76" t="s">
        <v>121</v>
      </c>
      <c r="L58" s="85">
        <v>1</v>
      </c>
      <c r="M58" s="85">
        <v>1</v>
      </c>
      <c r="N58" s="85">
        <v>1</v>
      </c>
      <c r="O58" s="31">
        <v>1</v>
      </c>
      <c r="P58" s="85">
        <v>1</v>
      </c>
      <c r="Q58" s="85">
        <v>1</v>
      </c>
      <c r="R58" s="93">
        <v>0.25</v>
      </c>
      <c r="S58" s="113" t="s">
        <v>949</v>
      </c>
    </row>
    <row r="59" spans="1:19" x14ac:dyDescent="0.25">
      <c r="A59" s="84" t="s">
        <v>102</v>
      </c>
      <c r="B59" s="9" t="s">
        <v>103</v>
      </c>
      <c r="C59" s="76" t="s">
        <v>19</v>
      </c>
      <c r="D59" s="76" t="s">
        <v>104</v>
      </c>
      <c r="E59" s="76" t="s">
        <v>122</v>
      </c>
      <c r="F59" s="76" t="s">
        <v>123</v>
      </c>
      <c r="G59" s="76" t="s">
        <v>60</v>
      </c>
      <c r="H59" s="76" t="s">
        <v>24</v>
      </c>
      <c r="I59" s="76" t="s">
        <v>25</v>
      </c>
      <c r="J59" s="76" t="s">
        <v>124</v>
      </c>
      <c r="K59" s="76" t="s">
        <v>125</v>
      </c>
      <c r="L59" s="85">
        <v>1</v>
      </c>
      <c r="M59" s="85">
        <v>1</v>
      </c>
      <c r="N59" s="85">
        <v>1</v>
      </c>
      <c r="O59" s="31">
        <v>1</v>
      </c>
      <c r="P59" s="85">
        <v>1</v>
      </c>
      <c r="Q59" s="85">
        <v>1</v>
      </c>
      <c r="R59" s="93">
        <v>0.25</v>
      </c>
      <c r="S59" s="113" t="s">
        <v>950</v>
      </c>
    </row>
    <row r="60" spans="1:19" x14ac:dyDescent="0.25">
      <c r="A60" s="94" t="s">
        <v>102</v>
      </c>
      <c r="B60" s="80" t="s">
        <v>103</v>
      </c>
      <c r="C60" s="75" t="s">
        <v>19</v>
      </c>
      <c r="D60" s="75" t="s">
        <v>104</v>
      </c>
      <c r="E60" s="75" t="s">
        <v>126</v>
      </c>
      <c r="F60" s="75" t="s">
        <v>127</v>
      </c>
      <c r="G60" s="75" t="s">
        <v>23</v>
      </c>
      <c r="H60" s="75" t="s">
        <v>28</v>
      </c>
      <c r="I60" s="75" t="s">
        <v>25</v>
      </c>
      <c r="J60" s="75" t="s">
        <v>128</v>
      </c>
      <c r="K60" s="75"/>
      <c r="L60" s="75">
        <v>0</v>
      </c>
      <c r="M60" s="75">
        <v>4</v>
      </c>
      <c r="N60" s="75">
        <v>1</v>
      </c>
      <c r="O60" s="75">
        <v>1</v>
      </c>
      <c r="P60" s="75">
        <v>1</v>
      </c>
      <c r="Q60" s="75">
        <v>1</v>
      </c>
      <c r="R60" s="75">
        <v>0.25</v>
      </c>
      <c r="S60" s="113" t="s">
        <v>951</v>
      </c>
    </row>
    <row r="61" spans="1:19" x14ac:dyDescent="0.25">
      <c r="A61" s="94" t="s">
        <v>102</v>
      </c>
      <c r="B61" s="80" t="s">
        <v>103</v>
      </c>
      <c r="C61" s="75" t="s">
        <v>19</v>
      </c>
      <c r="D61" s="75" t="s">
        <v>104</v>
      </c>
      <c r="E61" s="75" t="s">
        <v>129</v>
      </c>
      <c r="F61" s="75" t="s">
        <v>130</v>
      </c>
      <c r="G61" s="75" t="s">
        <v>23</v>
      </c>
      <c r="H61" s="75" t="s">
        <v>24</v>
      </c>
      <c r="I61" s="75" t="s">
        <v>25</v>
      </c>
      <c r="J61" s="75" t="s">
        <v>130</v>
      </c>
      <c r="K61" s="75"/>
      <c r="L61" s="75">
        <v>0</v>
      </c>
      <c r="M61" s="75">
        <v>1</v>
      </c>
      <c r="N61" s="75">
        <v>1</v>
      </c>
      <c r="O61" s="75">
        <v>1</v>
      </c>
      <c r="P61" s="75">
        <v>1</v>
      </c>
      <c r="Q61" s="75">
        <v>1</v>
      </c>
      <c r="R61" s="75">
        <v>0.25</v>
      </c>
      <c r="S61" s="113" t="s">
        <v>952</v>
      </c>
    </row>
    <row r="62" spans="1:19" x14ac:dyDescent="0.25">
      <c r="A62" s="84" t="s">
        <v>102</v>
      </c>
      <c r="B62" s="9" t="s">
        <v>103</v>
      </c>
      <c r="C62" s="76" t="s">
        <v>19</v>
      </c>
      <c r="D62" s="76" t="s">
        <v>104</v>
      </c>
      <c r="E62" s="76" t="s">
        <v>131</v>
      </c>
      <c r="F62" s="76" t="s">
        <v>132</v>
      </c>
      <c r="G62" s="76" t="s">
        <v>60</v>
      </c>
      <c r="H62" s="76" t="s">
        <v>61</v>
      </c>
      <c r="I62" s="76" t="s">
        <v>25</v>
      </c>
      <c r="J62" s="76" t="s">
        <v>133</v>
      </c>
      <c r="K62" s="76" t="s">
        <v>134</v>
      </c>
      <c r="L62" s="85">
        <v>0.8</v>
      </c>
      <c r="M62" s="85">
        <v>0.9</v>
      </c>
      <c r="N62" s="86">
        <v>0.82499999999999996</v>
      </c>
      <c r="O62" s="31">
        <v>0.85</v>
      </c>
      <c r="P62" s="85" t="s">
        <v>135</v>
      </c>
      <c r="Q62" s="85">
        <v>0.9</v>
      </c>
      <c r="R62" s="96">
        <v>0.82499999999999996</v>
      </c>
      <c r="S62" s="113" t="s">
        <v>953</v>
      </c>
    </row>
    <row r="63" spans="1:19" x14ac:dyDescent="0.25">
      <c r="A63" s="84" t="s">
        <v>102</v>
      </c>
      <c r="B63" s="9" t="s">
        <v>103</v>
      </c>
      <c r="C63" s="75" t="s">
        <v>19</v>
      </c>
      <c r="D63" s="75" t="s">
        <v>104</v>
      </c>
      <c r="E63" s="75" t="s">
        <v>136</v>
      </c>
      <c r="F63" s="75" t="s">
        <v>137</v>
      </c>
      <c r="G63" s="75" t="s">
        <v>23</v>
      </c>
      <c r="H63" s="75" t="s">
        <v>24</v>
      </c>
      <c r="I63" s="75" t="s">
        <v>25</v>
      </c>
      <c r="J63" s="75" t="s">
        <v>137</v>
      </c>
      <c r="K63" s="75"/>
      <c r="L63" s="75">
        <v>0</v>
      </c>
      <c r="M63" s="75">
        <v>1</v>
      </c>
      <c r="N63" s="75">
        <v>1</v>
      </c>
      <c r="O63" s="75">
        <v>1</v>
      </c>
      <c r="P63" s="75">
        <v>1</v>
      </c>
      <c r="Q63" s="75">
        <v>1</v>
      </c>
      <c r="R63" s="97">
        <v>0.25</v>
      </c>
      <c r="S63" s="113" t="s">
        <v>954</v>
      </c>
    </row>
    <row r="64" spans="1:19" x14ac:dyDescent="0.25">
      <c r="A64" s="84" t="s">
        <v>102</v>
      </c>
      <c r="B64" s="9" t="s">
        <v>103</v>
      </c>
      <c r="C64" s="76" t="s">
        <v>19</v>
      </c>
      <c r="D64" s="76" t="s">
        <v>104</v>
      </c>
      <c r="E64" s="76" t="s">
        <v>142</v>
      </c>
      <c r="F64" s="76" t="s">
        <v>143</v>
      </c>
      <c r="G64" s="76" t="s">
        <v>60</v>
      </c>
      <c r="H64" s="76" t="s">
        <v>24</v>
      </c>
      <c r="I64" s="76" t="s">
        <v>25</v>
      </c>
      <c r="J64" s="76" t="s">
        <v>144</v>
      </c>
      <c r="K64" s="76" t="s">
        <v>145</v>
      </c>
      <c r="L64" s="85">
        <v>1</v>
      </c>
      <c r="M64" s="85">
        <v>1</v>
      </c>
      <c r="N64" s="85">
        <v>1</v>
      </c>
      <c r="O64" s="31">
        <v>1</v>
      </c>
      <c r="P64" s="85">
        <v>1</v>
      </c>
      <c r="Q64" s="85">
        <v>1</v>
      </c>
      <c r="R64" s="89">
        <v>0.2</v>
      </c>
      <c r="S64" s="114" t="s">
        <v>955</v>
      </c>
    </row>
    <row r="65" spans="1:19" x14ac:dyDescent="0.25">
      <c r="A65" s="84" t="s">
        <v>102</v>
      </c>
      <c r="B65" s="9" t="s">
        <v>103</v>
      </c>
      <c r="C65" s="75" t="s">
        <v>19</v>
      </c>
      <c r="D65" s="75" t="s">
        <v>104</v>
      </c>
      <c r="E65" s="75" t="s">
        <v>146</v>
      </c>
      <c r="F65" s="7" t="s">
        <v>854</v>
      </c>
      <c r="G65" s="75" t="s">
        <v>60</v>
      </c>
      <c r="H65" s="75" t="s">
        <v>24</v>
      </c>
      <c r="I65" s="75" t="s">
        <v>25</v>
      </c>
      <c r="J65" s="75" t="s">
        <v>147</v>
      </c>
      <c r="K65" s="75" t="s">
        <v>148</v>
      </c>
      <c r="L65" s="31">
        <v>1</v>
      </c>
      <c r="M65" s="31">
        <v>1</v>
      </c>
      <c r="N65" s="31">
        <v>1</v>
      </c>
      <c r="O65" s="31">
        <v>1</v>
      </c>
      <c r="P65" s="31">
        <v>1</v>
      </c>
      <c r="Q65" s="31">
        <v>1</v>
      </c>
      <c r="R65" s="32">
        <v>0.1</v>
      </c>
      <c r="S65" s="15" t="s">
        <v>956</v>
      </c>
    </row>
    <row r="66" spans="1:19" ht="409.5" x14ac:dyDescent="0.25">
      <c r="A66" s="84" t="s">
        <v>102</v>
      </c>
      <c r="B66" s="9" t="s">
        <v>103</v>
      </c>
      <c r="C66" s="76" t="s">
        <v>19</v>
      </c>
      <c r="D66" s="76" t="s">
        <v>173</v>
      </c>
      <c r="E66" s="76" t="s">
        <v>174</v>
      </c>
      <c r="F66" s="76" t="s">
        <v>175</v>
      </c>
      <c r="G66" s="76" t="s">
        <v>23</v>
      </c>
      <c r="H66" s="76" t="s">
        <v>28</v>
      </c>
      <c r="I66" s="76" t="s">
        <v>25</v>
      </c>
      <c r="J66" s="76" t="s">
        <v>175</v>
      </c>
      <c r="K66" s="76"/>
      <c r="L66" s="76">
        <v>0</v>
      </c>
      <c r="M66" s="76">
        <v>1</v>
      </c>
      <c r="N66" s="76">
        <v>0</v>
      </c>
      <c r="O66" s="75">
        <v>0</v>
      </c>
      <c r="P66" s="76">
        <v>0</v>
      </c>
      <c r="Q66" s="76">
        <v>1</v>
      </c>
      <c r="R66" s="29">
        <v>0</v>
      </c>
      <c r="S66" s="98" t="s">
        <v>957</v>
      </c>
    </row>
    <row r="67" spans="1:19" ht="409.5" x14ac:dyDescent="0.25">
      <c r="A67" s="84" t="s">
        <v>102</v>
      </c>
      <c r="B67" s="9" t="s">
        <v>103</v>
      </c>
      <c r="C67" s="76" t="s">
        <v>19</v>
      </c>
      <c r="D67" s="76" t="s">
        <v>173</v>
      </c>
      <c r="E67" s="76" t="s">
        <v>176</v>
      </c>
      <c r="F67" s="76" t="s">
        <v>177</v>
      </c>
      <c r="G67" s="76" t="s">
        <v>23</v>
      </c>
      <c r="H67" s="76" t="s">
        <v>24</v>
      </c>
      <c r="I67" s="76" t="s">
        <v>25</v>
      </c>
      <c r="J67" s="76" t="s">
        <v>178</v>
      </c>
      <c r="K67" s="76"/>
      <c r="L67" s="76">
        <v>1</v>
      </c>
      <c r="M67" s="76">
        <v>1</v>
      </c>
      <c r="N67" s="76">
        <v>1</v>
      </c>
      <c r="O67" s="75">
        <v>1</v>
      </c>
      <c r="P67" s="76">
        <v>1</v>
      </c>
      <c r="Q67" s="76">
        <v>1</v>
      </c>
      <c r="R67" s="75">
        <v>0.25</v>
      </c>
      <c r="S67" s="115" t="s">
        <v>958</v>
      </c>
    </row>
    <row r="68" spans="1:19" x14ac:dyDescent="0.25">
      <c r="A68" s="84" t="s">
        <v>102</v>
      </c>
      <c r="B68" s="9" t="s">
        <v>103</v>
      </c>
      <c r="C68" s="75" t="s">
        <v>19</v>
      </c>
      <c r="D68" s="75" t="s">
        <v>173</v>
      </c>
      <c r="E68" s="75" t="s">
        <v>179</v>
      </c>
      <c r="F68" s="75" t="s">
        <v>180</v>
      </c>
      <c r="G68" s="75" t="s">
        <v>23</v>
      </c>
      <c r="H68" s="75" t="s">
        <v>24</v>
      </c>
      <c r="I68" s="75" t="s">
        <v>25</v>
      </c>
      <c r="J68" s="75" t="s">
        <v>181</v>
      </c>
      <c r="K68" s="75" t="s">
        <v>182</v>
      </c>
      <c r="L68" s="32">
        <v>1</v>
      </c>
      <c r="M68" s="32">
        <v>1</v>
      </c>
      <c r="N68" s="32">
        <v>1</v>
      </c>
      <c r="O68" s="32">
        <v>1</v>
      </c>
      <c r="P68" s="32">
        <v>1</v>
      </c>
      <c r="Q68" s="32">
        <v>1</v>
      </c>
      <c r="R68" s="30">
        <v>0.248</v>
      </c>
      <c r="S68" s="15" t="s">
        <v>959</v>
      </c>
    </row>
    <row r="69" spans="1:19" ht="409.5" x14ac:dyDescent="0.25">
      <c r="A69" s="84" t="s">
        <v>102</v>
      </c>
      <c r="B69" s="9" t="s">
        <v>103</v>
      </c>
      <c r="C69" s="76" t="s">
        <v>19</v>
      </c>
      <c r="D69" s="76" t="s">
        <v>173</v>
      </c>
      <c r="E69" s="76" t="s">
        <v>183</v>
      </c>
      <c r="F69" s="76" t="s">
        <v>184</v>
      </c>
      <c r="G69" s="76" t="s">
        <v>23</v>
      </c>
      <c r="H69" s="76" t="s">
        <v>24</v>
      </c>
      <c r="I69" s="76" t="s">
        <v>25</v>
      </c>
      <c r="J69" s="76" t="s">
        <v>185</v>
      </c>
      <c r="K69" s="76"/>
      <c r="L69" s="76">
        <v>1</v>
      </c>
      <c r="M69" s="76">
        <v>1</v>
      </c>
      <c r="N69" s="76">
        <v>1</v>
      </c>
      <c r="O69" s="75">
        <v>1</v>
      </c>
      <c r="P69" s="76">
        <v>1</v>
      </c>
      <c r="Q69" s="76">
        <v>1</v>
      </c>
      <c r="R69" s="75">
        <v>0.25</v>
      </c>
      <c r="S69" s="88" t="s">
        <v>960</v>
      </c>
    </row>
    <row r="70" spans="1:19" ht="409.5" x14ac:dyDescent="0.25">
      <c r="A70" s="84" t="s">
        <v>102</v>
      </c>
      <c r="B70" s="9" t="s">
        <v>103</v>
      </c>
      <c r="C70" s="76" t="s">
        <v>19</v>
      </c>
      <c r="D70" s="76" t="s">
        <v>173</v>
      </c>
      <c r="E70" s="76" t="s">
        <v>189</v>
      </c>
      <c r="F70" s="76" t="s">
        <v>190</v>
      </c>
      <c r="G70" s="76" t="s">
        <v>60</v>
      </c>
      <c r="H70" s="76" t="s">
        <v>24</v>
      </c>
      <c r="I70" s="76" t="s">
        <v>25</v>
      </c>
      <c r="J70" s="76" t="s">
        <v>191</v>
      </c>
      <c r="K70" s="76" t="s">
        <v>192</v>
      </c>
      <c r="L70" s="85">
        <v>0.8</v>
      </c>
      <c r="M70" s="85">
        <v>1</v>
      </c>
      <c r="N70" s="85">
        <v>1</v>
      </c>
      <c r="O70" s="31">
        <v>1</v>
      </c>
      <c r="P70" s="85">
        <v>1</v>
      </c>
      <c r="Q70" s="85">
        <v>1</v>
      </c>
      <c r="R70" s="31">
        <v>0.25</v>
      </c>
      <c r="S70" s="115" t="s">
        <v>961</v>
      </c>
    </row>
    <row r="71" spans="1:19" ht="409.5" x14ac:dyDescent="0.25">
      <c r="A71" s="84" t="s">
        <v>102</v>
      </c>
      <c r="B71" s="9" t="s">
        <v>103</v>
      </c>
      <c r="C71" s="75" t="s">
        <v>19</v>
      </c>
      <c r="D71" s="75" t="s">
        <v>173</v>
      </c>
      <c r="E71" s="75" t="s">
        <v>196</v>
      </c>
      <c r="F71" s="75" t="s">
        <v>197</v>
      </c>
      <c r="G71" s="75" t="s">
        <v>60</v>
      </c>
      <c r="H71" s="75" t="s">
        <v>24</v>
      </c>
      <c r="I71" s="75" t="s">
        <v>25</v>
      </c>
      <c r="J71" s="75" t="s">
        <v>198</v>
      </c>
      <c r="K71" s="75" t="s">
        <v>199</v>
      </c>
      <c r="L71" s="75">
        <v>0</v>
      </c>
      <c r="M71" s="31">
        <v>1</v>
      </c>
      <c r="N71" s="31">
        <v>1</v>
      </c>
      <c r="O71" s="31">
        <v>1</v>
      </c>
      <c r="P71" s="31">
        <v>1</v>
      </c>
      <c r="Q71" s="31">
        <v>1</v>
      </c>
      <c r="R71" s="32">
        <v>0.25</v>
      </c>
      <c r="S71" s="88" t="s">
        <v>962</v>
      </c>
    </row>
    <row r="72" spans="1:19" x14ac:dyDescent="0.25">
      <c r="A72" s="84" t="s">
        <v>102</v>
      </c>
      <c r="B72" s="9" t="s">
        <v>103</v>
      </c>
      <c r="C72" s="75" t="s">
        <v>19</v>
      </c>
      <c r="D72" s="75" t="s">
        <v>173</v>
      </c>
      <c r="E72" s="75" t="s">
        <v>200</v>
      </c>
      <c r="F72" s="75" t="s">
        <v>201</v>
      </c>
      <c r="G72" s="75" t="s">
        <v>60</v>
      </c>
      <c r="H72" s="75" t="s">
        <v>24</v>
      </c>
      <c r="I72" s="75" t="s">
        <v>25</v>
      </c>
      <c r="J72" s="75" t="s">
        <v>202</v>
      </c>
      <c r="K72" s="75" t="s">
        <v>203</v>
      </c>
      <c r="L72" s="32">
        <v>1</v>
      </c>
      <c r="M72" s="32">
        <v>1</v>
      </c>
      <c r="N72" s="32">
        <v>1</v>
      </c>
      <c r="O72" s="32">
        <v>1</v>
      </c>
      <c r="P72" s="32">
        <v>1</v>
      </c>
      <c r="Q72" s="32">
        <v>1</v>
      </c>
      <c r="R72" s="32">
        <v>0.25</v>
      </c>
      <c r="S72" s="15" t="s">
        <v>963</v>
      </c>
    </row>
    <row r="73" spans="1:19" x14ac:dyDescent="0.25">
      <c r="A73" s="84" t="s">
        <v>102</v>
      </c>
      <c r="B73" s="9" t="s">
        <v>103</v>
      </c>
      <c r="C73" s="76" t="s">
        <v>19</v>
      </c>
      <c r="D73" s="76" t="s">
        <v>173</v>
      </c>
      <c r="E73" s="76" t="s">
        <v>204</v>
      </c>
      <c r="F73" s="76" t="s">
        <v>205</v>
      </c>
      <c r="G73" s="76" t="s">
        <v>23</v>
      </c>
      <c r="H73" s="76" t="s">
        <v>24</v>
      </c>
      <c r="I73" s="76" t="s">
        <v>25</v>
      </c>
      <c r="J73" s="76" t="s">
        <v>206</v>
      </c>
      <c r="K73" s="76"/>
      <c r="L73" s="76">
        <v>0</v>
      </c>
      <c r="M73" s="76">
        <v>4</v>
      </c>
      <c r="N73" s="76">
        <v>4</v>
      </c>
      <c r="O73" s="75">
        <v>4</v>
      </c>
      <c r="P73" s="76">
        <v>4</v>
      </c>
      <c r="Q73" s="76">
        <v>4</v>
      </c>
      <c r="R73" s="76">
        <v>1</v>
      </c>
      <c r="S73" s="113" t="s">
        <v>964</v>
      </c>
    </row>
    <row r="74" spans="1:19" x14ac:dyDescent="0.25">
      <c r="A74" s="84" t="s">
        <v>102</v>
      </c>
      <c r="B74" s="9" t="s">
        <v>103</v>
      </c>
      <c r="C74" s="76" t="s">
        <v>19</v>
      </c>
      <c r="D74" s="76" t="s">
        <v>173</v>
      </c>
      <c r="E74" s="76" t="s">
        <v>209</v>
      </c>
      <c r="F74" s="76" t="s">
        <v>210</v>
      </c>
      <c r="G74" s="76" t="s">
        <v>60</v>
      </c>
      <c r="H74" s="76" t="s">
        <v>24</v>
      </c>
      <c r="I74" s="76" t="s">
        <v>25</v>
      </c>
      <c r="J74" s="76" t="s">
        <v>211</v>
      </c>
      <c r="K74" s="76" t="s">
        <v>212</v>
      </c>
      <c r="L74" s="76" t="s">
        <v>213</v>
      </c>
      <c r="M74" s="85">
        <v>0.92</v>
      </c>
      <c r="N74" s="85">
        <v>0.92</v>
      </c>
      <c r="O74" s="31">
        <v>0.92</v>
      </c>
      <c r="P74" s="85">
        <v>0.92</v>
      </c>
      <c r="Q74" s="85">
        <v>0.92</v>
      </c>
      <c r="R74" s="32">
        <v>0.23</v>
      </c>
      <c r="S74" s="15" t="s">
        <v>965</v>
      </c>
    </row>
    <row r="75" spans="1:19" x14ac:dyDescent="0.25">
      <c r="A75" s="84" t="s">
        <v>102</v>
      </c>
      <c r="B75" s="9" t="s">
        <v>103</v>
      </c>
      <c r="C75" s="76" t="s">
        <v>287</v>
      </c>
      <c r="D75" s="76" t="s">
        <v>288</v>
      </c>
      <c r="E75" s="76" t="s">
        <v>301</v>
      </c>
      <c r="F75" s="75" t="s">
        <v>302</v>
      </c>
      <c r="G75" s="75" t="s">
        <v>60</v>
      </c>
      <c r="H75" s="75" t="s">
        <v>61</v>
      </c>
      <c r="I75" s="75" t="s">
        <v>25</v>
      </c>
      <c r="J75" s="75" t="s">
        <v>303</v>
      </c>
      <c r="K75" s="75" t="s">
        <v>304</v>
      </c>
      <c r="L75" s="85">
        <v>0.15</v>
      </c>
      <c r="M75" s="85">
        <v>0.2</v>
      </c>
      <c r="N75" s="31">
        <v>0.16</v>
      </c>
      <c r="O75" s="31">
        <v>0.17</v>
      </c>
      <c r="P75" s="85">
        <v>0.18</v>
      </c>
      <c r="Q75" s="85">
        <v>0.2</v>
      </c>
      <c r="R75" s="31">
        <v>0.09</v>
      </c>
      <c r="S75" s="116" t="s">
        <v>966</v>
      </c>
    </row>
    <row r="76" spans="1:19" x14ac:dyDescent="0.25">
      <c r="A76" s="84" t="s">
        <v>102</v>
      </c>
      <c r="B76" s="9" t="s">
        <v>103</v>
      </c>
      <c r="C76" s="76" t="s">
        <v>287</v>
      </c>
      <c r="D76" s="76" t="s">
        <v>324</v>
      </c>
      <c r="E76" s="76" t="s">
        <v>325</v>
      </c>
      <c r="F76" s="75" t="s">
        <v>326</v>
      </c>
      <c r="G76" s="75" t="s">
        <v>23</v>
      </c>
      <c r="H76" s="75" t="s">
        <v>28</v>
      </c>
      <c r="I76" s="75" t="s">
        <v>25</v>
      </c>
      <c r="J76" s="75" t="s">
        <v>327</v>
      </c>
      <c r="K76" s="75"/>
      <c r="L76" s="76">
        <v>0</v>
      </c>
      <c r="M76" s="76">
        <v>16</v>
      </c>
      <c r="N76" s="75">
        <v>4</v>
      </c>
      <c r="O76" s="75">
        <v>4</v>
      </c>
      <c r="P76" s="76">
        <v>4</v>
      </c>
      <c r="Q76" s="76">
        <v>4</v>
      </c>
      <c r="R76" s="76">
        <v>1</v>
      </c>
      <c r="S76" s="113" t="s">
        <v>967</v>
      </c>
    </row>
    <row r="77" spans="1:19" x14ac:dyDescent="0.25">
      <c r="A77" s="84" t="s">
        <v>102</v>
      </c>
      <c r="B77" s="9" t="s">
        <v>103</v>
      </c>
      <c r="C77" s="75" t="s">
        <v>287</v>
      </c>
      <c r="D77" s="75" t="s">
        <v>324</v>
      </c>
      <c r="E77" s="75" t="s">
        <v>333</v>
      </c>
      <c r="F77" s="75" t="s">
        <v>326</v>
      </c>
      <c r="G77" s="75" t="s">
        <v>23</v>
      </c>
      <c r="H77" s="75" t="s">
        <v>28</v>
      </c>
      <c r="I77" s="75" t="s">
        <v>111</v>
      </c>
      <c r="J77" s="75" t="s">
        <v>327</v>
      </c>
      <c r="K77" s="75"/>
      <c r="L77" s="75">
        <v>0</v>
      </c>
      <c r="M77" s="75">
        <v>16</v>
      </c>
      <c r="N77" s="75">
        <v>4</v>
      </c>
      <c r="O77" s="75">
        <v>4</v>
      </c>
      <c r="P77" s="75">
        <v>4</v>
      </c>
      <c r="Q77" s="75">
        <v>4</v>
      </c>
      <c r="R77" s="76">
        <v>1</v>
      </c>
      <c r="S77" s="117" t="s">
        <v>968</v>
      </c>
    </row>
    <row r="78" spans="1:19" x14ac:dyDescent="0.25">
      <c r="A78" s="84" t="s">
        <v>102</v>
      </c>
      <c r="B78" s="9" t="s">
        <v>103</v>
      </c>
      <c r="C78" s="76" t="s">
        <v>432</v>
      </c>
      <c r="D78" s="76" t="s">
        <v>470</v>
      </c>
      <c r="E78" s="76" t="s">
        <v>476</v>
      </c>
      <c r="F78" s="76" t="s">
        <v>477</v>
      </c>
      <c r="G78" s="76" t="s">
        <v>23</v>
      </c>
      <c r="H78" s="76" t="s">
        <v>61</v>
      </c>
      <c r="I78" s="76" t="s">
        <v>25</v>
      </c>
      <c r="J78" s="76" t="s">
        <v>478</v>
      </c>
      <c r="K78" s="76"/>
      <c r="L78" s="76">
        <v>1</v>
      </c>
      <c r="M78" s="76">
        <v>4</v>
      </c>
      <c r="N78" s="76">
        <v>1</v>
      </c>
      <c r="O78" s="75">
        <v>2</v>
      </c>
      <c r="P78" s="76">
        <v>3</v>
      </c>
      <c r="Q78" s="76">
        <v>4</v>
      </c>
      <c r="R78" s="76">
        <v>1</v>
      </c>
      <c r="S78" s="113" t="s">
        <v>712</v>
      </c>
    </row>
    <row r="79" spans="1:19" x14ac:dyDescent="0.25">
      <c r="A79" s="84" t="s">
        <v>102</v>
      </c>
      <c r="B79" s="9" t="s">
        <v>103</v>
      </c>
      <c r="C79" s="76" t="s">
        <v>432</v>
      </c>
      <c r="D79" s="76" t="s">
        <v>470</v>
      </c>
      <c r="E79" s="76" t="s">
        <v>476</v>
      </c>
      <c r="F79" s="76" t="s">
        <v>479</v>
      </c>
      <c r="G79" s="76" t="s">
        <v>23</v>
      </c>
      <c r="H79" s="76" t="s">
        <v>61</v>
      </c>
      <c r="I79" s="76" t="s">
        <v>25</v>
      </c>
      <c r="J79" s="76" t="s">
        <v>480</v>
      </c>
      <c r="K79" s="76"/>
      <c r="L79" s="76">
        <v>42</v>
      </c>
      <c r="M79" s="76">
        <v>50</v>
      </c>
      <c r="N79" s="76">
        <v>42</v>
      </c>
      <c r="O79" s="75">
        <v>45</v>
      </c>
      <c r="P79" s="76">
        <v>48</v>
      </c>
      <c r="Q79" s="76">
        <v>50</v>
      </c>
      <c r="R79" s="76">
        <v>40</v>
      </c>
      <c r="S79" s="113" t="s">
        <v>969</v>
      </c>
    </row>
    <row r="80" spans="1:19" x14ac:dyDescent="0.25">
      <c r="A80" s="84" t="s">
        <v>102</v>
      </c>
      <c r="B80" s="9" t="s">
        <v>103</v>
      </c>
      <c r="C80" s="76" t="s">
        <v>432</v>
      </c>
      <c r="D80" s="76" t="s">
        <v>470</v>
      </c>
      <c r="E80" s="76" t="s">
        <v>481</v>
      </c>
      <c r="F80" s="76" t="s">
        <v>482</v>
      </c>
      <c r="G80" s="76" t="s">
        <v>23</v>
      </c>
      <c r="H80" s="76" t="s">
        <v>61</v>
      </c>
      <c r="I80" s="76" t="s">
        <v>25</v>
      </c>
      <c r="J80" s="76" t="s">
        <v>483</v>
      </c>
      <c r="K80" s="76"/>
      <c r="L80" s="76">
        <v>96</v>
      </c>
      <c r="M80" s="76">
        <v>150</v>
      </c>
      <c r="N80" s="76">
        <v>100</v>
      </c>
      <c r="O80" s="75">
        <v>115</v>
      </c>
      <c r="P80" s="76">
        <v>130</v>
      </c>
      <c r="Q80" s="76">
        <v>150</v>
      </c>
      <c r="R80" s="76">
        <v>52</v>
      </c>
      <c r="S80" s="113" t="s">
        <v>970</v>
      </c>
    </row>
    <row r="81" spans="1:19" x14ac:dyDescent="0.25">
      <c r="A81" s="84" t="s">
        <v>102</v>
      </c>
      <c r="B81" s="9" t="s">
        <v>103</v>
      </c>
      <c r="C81" s="76" t="s">
        <v>432</v>
      </c>
      <c r="D81" s="76" t="s">
        <v>470</v>
      </c>
      <c r="E81" s="76" t="s">
        <v>481</v>
      </c>
      <c r="F81" s="76" t="s">
        <v>484</v>
      </c>
      <c r="G81" s="76" t="s">
        <v>23</v>
      </c>
      <c r="H81" s="76" t="s">
        <v>28</v>
      </c>
      <c r="I81" s="76" t="s">
        <v>25</v>
      </c>
      <c r="J81" s="76" t="s">
        <v>485</v>
      </c>
      <c r="K81" s="76"/>
      <c r="L81" s="76">
        <v>0</v>
      </c>
      <c r="M81" s="76">
        <v>16</v>
      </c>
      <c r="N81" s="76">
        <v>4</v>
      </c>
      <c r="O81" s="75">
        <v>4</v>
      </c>
      <c r="P81" s="76">
        <v>4</v>
      </c>
      <c r="Q81" s="76">
        <v>4</v>
      </c>
      <c r="R81" s="76">
        <v>1</v>
      </c>
      <c r="S81" s="113" t="s">
        <v>971</v>
      </c>
    </row>
    <row r="82" spans="1:19" x14ac:dyDescent="0.25">
      <c r="A82" s="9" t="s">
        <v>65</v>
      </c>
      <c r="B82" s="27" t="s">
        <v>66</v>
      </c>
      <c r="C82" s="7" t="s">
        <v>19</v>
      </c>
      <c r="D82" s="7" t="s">
        <v>20</v>
      </c>
      <c r="E82" s="7" t="s">
        <v>67</v>
      </c>
      <c r="F82" s="7" t="s">
        <v>68</v>
      </c>
      <c r="G82" s="7" t="s">
        <v>23</v>
      </c>
      <c r="H82" s="7" t="s">
        <v>28</v>
      </c>
      <c r="I82" s="7" t="s">
        <v>25</v>
      </c>
      <c r="J82" s="7" t="s">
        <v>885</v>
      </c>
      <c r="K82" s="7"/>
      <c r="L82" s="7">
        <v>0</v>
      </c>
      <c r="M82" s="7">
        <v>7</v>
      </c>
      <c r="N82" s="7">
        <v>3</v>
      </c>
      <c r="O82" s="7">
        <v>2</v>
      </c>
      <c r="P82" s="7">
        <v>1</v>
      </c>
      <c r="Q82" s="7">
        <v>1</v>
      </c>
      <c r="R82" s="75">
        <v>0.25</v>
      </c>
      <c r="S82" s="34" t="s">
        <v>972</v>
      </c>
    </row>
    <row r="83" spans="1:19" x14ac:dyDescent="0.25">
      <c r="A83" s="9" t="s">
        <v>65</v>
      </c>
      <c r="B83" s="27" t="s">
        <v>66</v>
      </c>
      <c r="C83" s="7" t="s">
        <v>19</v>
      </c>
      <c r="D83" s="7" t="s">
        <v>104</v>
      </c>
      <c r="E83" s="7" t="s">
        <v>138</v>
      </c>
      <c r="F83" s="7" t="s">
        <v>139</v>
      </c>
      <c r="G83" s="7" t="s">
        <v>140</v>
      </c>
      <c r="H83" s="7" t="s">
        <v>28</v>
      </c>
      <c r="I83" s="7" t="s">
        <v>25</v>
      </c>
      <c r="J83" s="7" t="s">
        <v>141</v>
      </c>
      <c r="K83" s="7"/>
      <c r="L83" s="7">
        <v>0</v>
      </c>
      <c r="M83" s="7">
        <v>2</v>
      </c>
      <c r="N83" s="7">
        <v>0</v>
      </c>
      <c r="O83" s="7">
        <v>1</v>
      </c>
      <c r="P83" s="7">
        <v>1</v>
      </c>
      <c r="Q83" s="7">
        <v>0</v>
      </c>
      <c r="R83" s="75">
        <v>0.25</v>
      </c>
      <c r="S83" s="34" t="s">
        <v>973</v>
      </c>
    </row>
    <row r="84" spans="1:19" x14ac:dyDescent="0.25">
      <c r="A84" s="9" t="s">
        <v>65</v>
      </c>
      <c r="B84" s="9" t="s">
        <v>66</v>
      </c>
      <c r="C84" s="7" t="s">
        <v>19</v>
      </c>
      <c r="D84" s="7" t="s">
        <v>150</v>
      </c>
      <c r="E84" s="7" t="s">
        <v>153</v>
      </c>
      <c r="F84" s="7" t="s">
        <v>888</v>
      </c>
      <c r="G84" s="7" t="s">
        <v>23</v>
      </c>
      <c r="H84" s="7" t="s">
        <v>24</v>
      </c>
      <c r="I84" s="7" t="s">
        <v>25</v>
      </c>
      <c r="J84" s="7" t="s">
        <v>155</v>
      </c>
      <c r="K84" s="7"/>
      <c r="L84" s="7">
        <v>0</v>
      </c>
      <c r="M84" s="7">
        <v>3</v>
      </c>
      <c r="N84" s="7">
        <v>3</v>
      </c>
      <c r="O84" s="7">
        <v>3</v>
      </c>
      <c r="P84" s="7">
        <v>3</v>
      </c>
      <c r="Q84" s="7">
        <v>3</v>
      </c>
      <c r="R84" s="75">
        <v>2</v>
      </c>
      <c r="S84" s="34" t="s">
        <v>974</v>
      </c>
    </row>
    <row r="85" spans="1:19" x14ac:dyDescent="0.25">
      <c r="A85" s="9" t="s">
        <v>65</v>
      </c>
      <c r="B85" s="9" t="s">
        <v>66</v>
      </c>
      <c r="C85" s="7" t="s">
        <v>19</v>
      </c>
      <c r="D85" s="7" t="s">
        <v>150</v>
      </c>
      <c r="E85" s="7" t="s">
        <v>156</v>
      </c>
      <c r="F85" s="7" t="s">
        <v>157</v>
      </c>
      <c r="G85" s="7" t="s">
        <v>23</v>
      </c>
      <c r="H85" s="7" t="s">
        <v>28</v>
      </c>
      <c r="I85" s="7" t="s">
        <v>25</v>
      </c>
      <c r="J85" s="7" t="s">
        <v>158</v>
      </c>
      <c r="K85" s="7"/>
      <c r="L85" s="7">
        <v>0</v>
      </c>
      <c r="M85" s="7">
        <v>500</v>
      </c>
      <c r="N85" s="7">
        <v>50</v>
      </c>
      <c r="O85" s="7">
        <v>150</v>
      </c>
      <c r="P85" s="7">
        <v>150</v>
      </c>
      <c r="Q85" s="7">
        <v>150</v>
      </c>
      <c r="R85" s="75">
        <v>132</v>
      </c>
      <c r="S85" s="34" t="s">
        <v>975</v>
      </c>
    </row>
    <row r="86" spans="1:19" x14ac:dyDescent="0.25">
      <c r="A86" s="9" t="s">
        <v>65</v>
      </c>
      <c r="B86" s="9" t="s">
        <v>66</v>
      </c>
      <c r="C86" s="13" t="s">
        <v>19</v>
      </c>
      <c r="D86" s="13" t="s">
        <v>150</v>
      </c>
      <c r="E86" s="13" t="s">
        <v>159</v>
      </c>
      <c r="F86" s="13" t="s">
        <v>160</v>
      </c>
      <c r="G86" s="13" t="s">
        <v>23</v>
      </c>
      <c r="H86" s="13" t="s">
        <v>28</v>
      </c>
      <c r="I86" s="13" t="s">
        <v>25</v>
      </c>
      <c r="J86" s="13" t="s">
        <v>161</v>
      </c>
      <c r="K86" s="13"/>
      <c r="L86" s="13">
        <v>0</v>
      </c>
      <c r="M86" s="13">
        <v>0</v>
      </c>
      <c r="N86" s="13">
        <v>0</v>
      </c>
      <c r="O86" s="13">
        <v>0</v>
      </c>
      <c r="P86" s="13">
        <v>0</v>
      </c>
      <c r="Q86" s="13">
        <v>0</v>
      </c>
      <c r="R86" s="75">
        <v>0</v>
      </c>
      <c r="S86" s="34" t="s">
        <v>976</v>
      </c>
    </row>
    <row r="87" spans="1:19" x14ac:dyDescent="0.25">
      <c r="A87" s="9" t="s">
        <v>65</v>
      </c>
      <c r="B87" s="9" t="s">
        <v>66</v>
      </c>
      <c r="C87" s="7" t="s">
        <v>19</v>
      </c>
      <c r="D87" s="7" t="s">
        <v>150</v>
      </c>
      <c r="E87" s="7" t="s">
        <v>162</v>
      </c>
      <c r="F87" s="7" t="s">
        <v>163</v>
      </c>
      <c r="G87" s="7" t="s">
        <v>23</v>
      </c>
      <c r="H87" s="7" t="s">
        <v>28</v>
      </c>
      <c r="I87" s="7" t="s">
        <v>25</v>
      </c>
      <c r="J87" s="7" t="s">
        <v>164</v>
      </c>
      <c r="K87" s="7"/>
      <c r="L87" s="7">
        <v>0</v>
      </c>
      <c r="M87" s="7">
        <v>500</v>
      </c>
      <c r="N87" s="7">
        <v>50</v>
      </c>
      <c r="O87" s="7">
        <v>150</v>
      </c>
      <c r="P87" s="7">
        <v>150</v>
      </c>
      <c r="Q87" s="7">
        <v>150</v>
      </c>
      <c r="R87" s="75">
        <v>0</v>
      </c>
      <c r="S87" s="34" t="s">
        <v>977</v>
      </c>
    </row>
    <row r="88" spans="1:19" x14ac:dyDescent="0.25">
      <c r="A88" s="9" t="s">
        <v>65</v>
      </c>
      <c r="B88" s="9" t="s">
        <v>66</v>
      </c>
      <c r="C88" s="7" t="s">
        <v>19</v>
      </c>
      <c r="D88" s="7" t="s">
        <v>150</v>
      </c>
      <c r="E88" s="7" t="s">
        <v>165</v>
      </c>
      <c r="F88" s="7" t="s">
        <v>166</v>
      </c>
      <c r="G88" s="7" t="s">
        <v>23</v>
      </c>
      <c r="H88" s="7" t="s">
        <v>28</v>
      </c>
      <c r="I88" s="7" t="s">
        <v>25</v>
      </c>
      <c r="J88" s="7" t="s">
        <v>167</v>
      </c>
      <c r="K88" s="7"/>
      <c r="L88" s="7">
        <v>0</v>
      </c>
      <c r="M88" s="7">
        <v>2</v>
      </c>
      <c r="N88" s="7">
        <v>0</v>
      </c>
      <c r="O88" s="7">
        <v>0</v>
      </c>
      <c r="P88" s="7">
        <v>1</v>
      </c>
      <c r="Q88" s="7">
        <v>1</v>
      </c>
      <c r="R88" s="99">
        <v>0</v>
      </c>
      <c r="S88" s="100" t="s">
        <v>978</v>
      </c>
    </row>
    <row r="89" spans="1:19" x14ac:dyDescent="0.25">
      <c r="A89" s="9" t="s">
        <v>65</v>
      </c>
      <c r="B89" s="9" t="s">
        <v>66</v>
      </c>
      <c r="C89" s="13" t="s">
        <v>19</v>
      </c>
      <c r="D89" s="13" t="s">
        <v>150</v>
      </c>
      <c r="E89" s="13" t="s">
        <v>171</v>
      </c>
      <c r="F89" s="13" t="s">
        <v>172</v>
      </c>
      <c r="G89" s="13" t="s">
        <v>23</v>
      </c>
      <c r="H89" s="13" t="s">
        <v>24</v>
      </c>
      <c r="I89" s="13" t="s">
        <v>25</v>
      </c>
      <c r="J89" s="13" t="s">
        <v>172</v>
      </c>
      <c r="K89" s="13"/>
      <c r="L89" s="13">
        <v>0</v>
      </c>
      <c r="M89" s="13">
        <v>1</v>
      </c>
      <c r="N89" s="13">
        <v>1</v>
      </c>
      <c r="O89" s="13">
        <v>1</v>
      </c>
      <c r="P89" s="13">
        <v>1</v>
      </c>
      <c r="Q89" s="13">
        <v>1</v>
      </c>
      <c r="R89" s="75">
        <v>0.25</v>
      </c>
      <c r="S89" s="34" t="s">
        <v>893</v>
      </c>
    </row>
    <row r="90" spans="1:19" x14ac:dyDescent="0.25">
      <c r="A90" s="9" t="s">
        <v>65</v>
      </c>
      <c r="B90" s="9" t="s">
        <v>66</v>
      </c>
      <c r="C90" s="7" t="s">
        <v>19</v>
      </c>
      <c r="D90" s="7" t="s">
        <v>173</v>
      </c>
      <c r="E90" s="7" t="s">
        <v>214</v>
      </c>
      <c r="F90" s="7" t="s">
        <v>215</v>
      </c>
      <c r="G90" s="7" t="s">
        <v>140</v>
      </c>
      <c r="H90" s="7" t="s">
        <v>28</v>
      </c>
      <c r="I90" s="7" t="s">
        <v>25</v>
      </c>
      <c r="J90" s="7" t="s">
        <v>216</v>
      </c>
      <c r="K90" s="7"/>
      <c r="L90" s="7">
        <v>0</v>
      </c>
      <c r="M90" s="7">
        <v>5</v>
      </c>
      <c r="N90" s="7">
        <v>2</v>
      </c>
      <c r="O90" s="7">
        <v>1</v>
      </c>
      <c r="P90" s="7">
        <v>1</v>
      </c>
      <c r="Q90" s="7">
        <v>1</v>
      </c>
      <c r="R90" s="75">
        <v>0.25</v>
      </c>
      <c r="S90" s="34" t="s">
        <v>979</v>
      </c>
    </row>
    <row r="91" spans="1:19" x14ac:dyDescent="0.25">
      <c r="A91" s="9" t="s">
        <v>65</v>
      </c>
      <c r="B91" s="9" t="s">
        <v>66</v>
      </c>
      <c r="C91" s="7" t="s">
        <v>19</v>
      </c>
      <c r="D91" s="7" t="s">
        <v>218</v>
      </c>
      <c r="E91" s="7" t="s">
        <v>223</v>
      </c>
      <c r="F91" s="7" t="s">
        <v>980</v>
      </c>
      <c r="G91" s="7" t="s">
        <v>140</v>
      </c>
      <c r="H91" s="7" t="s">
        <v>28</v>
      </c>
      <c r="I91" s="7" t="s">
        <v>25</v>
      </c>
      <c r="J91" s="7" t="s">
        <v>225</v>
      </c>
      <c r="K91" s="7"/>
      <c r="L91" s="7">
        <v>0</v>
      </c>
      <c r="M91" s="7">
        <v>12</v>
      </c>
      <c r="N91" s="7">
        <v>2</v>
      </c>
      <c r="O91" s="7">
        <v>3</v>
      </c>
      <c r="P91" s="7">
        <v>4</v>
      </c>
      <c r="Q91" s="7">
        <v>3</v>
      </c>
      <c r="R91" s="75">
        <v>0.25</v>
      </c>
      <c r="S91" s="34" t="s">
        <v>981</v>
      </c>
    </row>
    <row r="92" spans="1:19" x14ac:dyDescent="0.25">
      <c r="A92" s="9" t="s">
        <v>65</v>
      </c>
      <c r="B92" s="9" t="s">
        <v>66</v>
      </c>
      <c r="C92" s="7" t="s">
        <v>19</v>
      </c>
      <c r="D92" s="7" t="s">
        <v>241</v>
      </c>
      <c r="E92" s="7" t="s">
        <v>259</v>
      </c>
      <c r="F92" s="7" t="s">
        <v>260</v>
      </c>
      <c r="G92" s="7" t="s">
        <v>23</v>
      </c>
      <c r="H92" s="7" t="s">
        <v>28</v>
      </c>
      <c r="I92" s="7" t="s">
        <v>25</v>
      </c>
      <c r="J92" s="7" t="s">
        <v>261</v>
      </c>
      <c r="K92" s="7"/>
      <c r="L92" s="7">
        <v>0</v>
      </c>
      <c r="M92" s="7">
        <v>2</v>
      </c>
      <c r="N92" s="7">
        <v>1</v>
      </c>
      <c r="O92" s="7">
        <v>0</v>
      </c>
      <c r="P92" s="7">
        <v>1</v>
      </c>
      <c r="Q92" s="7">
        <v>0</v>
      </c>
      <c r="R92" s="75">
        <v>0</v>
      </c>
      <c r="S92" s="34" t="s">
        <v>896</v>
      </c>
    </row>
    <row r="93" spans="1:19" x14ac:dyDescent="0.25">
      <c r="A93" s="9" t="s">
        <v>65</v>
      </c>
      <c r="B93" s="9" t="s">
        <v>66</v>
      </c>
      <c r="C93" s="7" t="s">
        <v>19</v>
      </c>
      <c r="D93" s="7" t="s">
        <v>241</v>
      </c>
      <c r="E93" s="7" t="s">
        <v>262</v>
      </c>
      <c r="F93" s="7" t="s">
        <v>263</v>
      </c>
      <c r="G93" s="7" t="s">
        <v>140</v>
      </c>
      <c r="H93" s="7" t="s">
        <v>28</v>
      </c>
      <c r="I93" s="7" t="s">
        <v>25</v>
      </c>
      <c r="J93" s="7" t="s">
        <v>264</v>
      </c>
      <c r="K93" s="7"/>
      <c r="L93" s="7">
        <v>0</v>
      </c>
      <c r="M93" s="7">
        <v>2</v>
      </c>
      <c r="N93" s="7">
        <v>1</v>
      </c>
      <c r="O93" s="7">
        <v>0</v>
      </c>
      <c r="P93" s="7">
        <v>0</v>
      </c>
      <c r="Q93" s="7">
        <v>1</v>
      </c>
      <c r="R93" s="75">
        <v>0.25</v>
      </c>
      <c r="S93" s="34" t="s">
        <v>982</v>
      </c>
    </row>
    <row r="94" spans="1:19" x14ac:dyDescent="0.25">
      <c r="A94" s="9" t="s">
        <v>65</v>
      </c>
      <c r="B94" s="9" t="s">
        <v>66</v>
      </c>
      <c r="C94" s="13" t="s">
        <v>19</v>
      </c>
      <c r="D94" s="7" t="s">
        <v>267</v>
      </c>
      <c r="E94" s="7" t="s">
        <v>268</v>
      </c>
      <c r="F94" s="7" t="s">
        <v>271</v>
      </c>
      <c r="G94" s="7" t="s">
        <v>23</v>
      </c>
      <c r="H94" s="7" t="s">
        <v>272</v>
      </c>
      <c r="I94" s="7" t="s">
        <v>25</v>
      </c>
      <c r="J94" s="7" t="s">
        <v>273</v>
      </c>
      <c r="K94" s="7"/>
      <c r="L94" s="7">
        <v>0</v>
      </c>
      <c r="M94" s="7">
        <v>8</v>
      </c>
      <c r="N94" s="7">
        <v>2</v>
      </c>
      <c r="O94" s="7">
        <v>2</v>
      </c>
      <c r="P94" s="7">
        <v>2</v>
      </c>
      <c r="Q94" s="7">
        <v>2</v>
      </c>
      <c r="R94" s="99">
        <v>0</v>
      </c>
      <c r="S94" s="100" t="s">
        <v>983</v>
      </c>
    </row>
    <row r="95" spans="1:19" x14ac:dyDescent="0.25">
      <c r="A95" s="9" t="s">
        <v>65</v>
      </c>
      <c r="B95" s="9" t="s">
        <v>66</v>
      </c>
      <c r="C95" s="13" t="s">
        <v>19</v>
      </c>
      <c r="D95" s="7" t="s">
        <v>267</v>
      </c>
      <c r="E95" s="7" t="s">
        <v>277</v>
      </c>
      <c r="F95" s="7" t="s">
        <v>285</v>
      </c>
      <c r="G95" s="7" t="s">
        <v>140</v>
      </c>
      <c r="H95" s="7" t="s">
        <v>28</v>
      </c>
      <c r="I95" s="7" t="s">
        <v>25</v>
      </c>
      <c r="J95" s="7" t="s">
        <v>286</v>
      </c>
      <c r="K95" s="7"/>
      <c r="L95" s="7">
        <v>0</v>
      </c>
      <c r="M95" s="7">
        <v>12</v>
      </c>
      <c r="N95" s="7">
        <v>3</v>
      </c>
      <c r="O95" s="7">
        <v>3</v>
      </c>
      <c r="P95" s="7">
        <v>3</v>
      </c>
      <c r="Q95" s="7">
        <v>3</v>
      </c>
      <c r="R95" s="99">
        <v>0.25</v>
      </c>
      <c r="S95" s="100" t="s">
        <v>984</v>
      </c>
    </row>
    <row r="96" spans="1:19" x14ac:dyDescent="0.25">
      <c r="A96" s="9" t="s">
        <v>65</v>
      </c>
      <c r="B96" s="9" t="s">
        <v>66</v>
      </c>
      <c r="C96" s="7" t="s">
        <v>432</v>
      </c>
      <c r="D96" s="7" t="s">
        <v>433</v>
      </c>
      <c r="E96" s="7" t="s">
        <v>461</v>
      </c>
      <c r="F96" s="7" t="s">
        <v>462</v>
      </c>
      <c r="G96" s="7" t="s">
        <v>60</v>
      </c>
      <c r="H96" s="7" t="s">
        <v>24</v>
      </c>
      <c r="I96" s="7" t="s">
        <v>25</v>
      </c>
      <c r="J96" s="7" t="s">
        <v>463</v>
      </c>
      <c r="K96" s="7" t="s">
        <v>464</v>
      </c>
      <c r="L96" s="7">
        <v>0</v>
      </c>
      <c r="M96" s="37">
        <v>0.7</v>
      </c>
      <c r="N96" s="37">
        <v>0.7</v>
      </c>
      <c r="O96" s="37">
        <v>0.7</v>
      </c>
      <c r="P96" s="37">
        <v>0.7</v>
      </c>
      <c r="Q96" s="37">
        <v>0.7</v>
      </c>
      <c r="R96" s="101">
        <v>0.18</v>
      </c>
      <c r="S96" s="100" t="s">
        <v>985</v>
      </c>
    </row>
    <row r="97" spans="1:19" x14ac:dyDescent="0.25">
      <c r="A97" s="9" t="s">
        <v>65</v>
      </c>
      <c r="B97" s="27" t="s">
        <v>66</v>
      </c>
      <c r="C97" s="7" t="s">
        <v>432</v>
      </c>
      <c r="D97" s="7" t="s">
        <v>535</v>
      </c>
      <c r="E97" s="7" t="s">
        <v>541</v>
      </c>
      <c r="F97" s="7" t="s">
        <v>542</v>
      </c>
      <c r="G97" s="7" t="s">
        <v>23</v>
      </c>
      <c r="H97" s="7" t="s">
        <v>28</v>
      </c>
      <c r="I97" s="7" t="s">
        <v>25</v>
      </c>
      <c r="J97" s="7" t="s">
        <v>543</v>
      </c>
      <c r="K97" s="7"/>
      <c r="L97" s="7">
        <v>4</v>
      </c>
      <c r="M97" s="7">
        <v>4</v>
      </c>
      <c r="N97" s="7">
        <v>1</v>
      </c>
      <c r="O97" s="7">
        <v>1</v>
      </c>
      <c r="P97" s="7">
        <v>1</v>
      </c>
      <c r="Q97" s="7">
        <v>1</v>
      </c>
      <c r="R97" s="75">
        <v>0</v>
      </c>
      <c r="S97" s="34" t="s">
        <v>901</v>
      </c>
    </row>
    <row r="98" spans="1:19" x14ac:dyDescent="0.25">
      <c r="A98" s="9" t="s">
        <v>65</v>
      </c>
      <c r="B98" s="27" t="s">
        <v>66</v>
      </c>
      <c r="C98" s="7" t="s">
        <v>432</v>
      </c>
      <c r="D98" s="7" t="s">
        <v>535</v>
      </c>
      <c r="E98" s="7" t="s">
        <v>547</v>
      </c>
      <c r="F98" s="7" t="s">
        <v>548</v>
      </c>
      <c r="G98" s="7" t="s">
        <v>549</v>
      </c>
      <c r="H98" s="7" t="s">
        <v>28</v>
      </c>
      <c r="I98" s="7" t="s">
        <v>25</v>
      </c>
      <c r="J98" s="7" t="s">
        <v>548</v>
      </c>
      <c r="K98" s="7"/>
      <c r="L98" s="7">
        <v>0</v>
      </c>
      <c r="M98" s="7">
        <v>800</v>
      </c>
      <c r="N98" s="7">
        <v>200</v>
      </c>
      <c r="O98" s="7">
        <v>200</v>
      </c>
      <c r="P98" s="7">
        <v>200</v>
      </c>
      <c r="Q98" s="7">
        <v>200</v>
      </c>
      <c r="R98" s="75">
        <v>190</v>
      </c>
      <c r="S98" s="34" t="s">
        <v>986</v>
      </c>
    </row>
    <row r="99" spans="1:19" x14ac:dyDescent="0.25">
      <c r="A99" s="9" t="s">
        <v>65</v>
      </c>
      <c r="B99" s="27" t="s">
        <v>66</v>
      </c>
      <c r="C99" s="7" t="s">
        <v>432</v>
      </c>
      <c r="D99" s="7" t="s">
        <v>535</v>
      </c>
      <c r="E99" s="7" t="s">
        <v>551</v>
      </c>
      <c r="F99" s="7" t="s">
        <v>903</v>
      </c>
      <c r="G99" s="7" t="s">
        <v>140</v>
      </c>
      <c r="H99" s="7" t="s">
        <v>28</v>
      </c>
      <c r="I99" s="7" t="s">
        <v>25</v>
      </c>
      <c r="J99" s="7" t="s">
        <v>558</v>
      </c>
      <c r="K99" s="7"/>
      <c r="L99" s="7">
        <v>0</v>
      </c>
      <c r="M99" s="7">
        <v>200</v>
      </c>
      <c r="N99" s="7">
        <v>50</v>
      </c>
      <c r="O99" s="7">
        <v>50</v>
      </c>
      <c r="P99" s="7">
        <v>50</v>
      </c>
      <c r="Q99" s="7">
        <v>50</v>
      </c>
      <c r="R99" s="75">
        <v>20</v>
      </c>
      <c r="S99" s="34" t="s">
        <v>987</v>
      </c>
    </row>
    <row r="100" spans="1:19" x14ac:dyDescent="0.25">
      <c r="A100" s="118" t="s">
        <v>430</v>
      </c>
      <c r="B100" s="118" t="s">
        <v>431</v>
      </c>
      <c r="C100" s="118" t="s">
        <v>432</v>
      </c>
      <c r="D100" s="118" t="s">
        <v>433</v>
      </c>
      <c r="E100" s="118" t="s">
        <v>434</v>
      </c>
      <c r="F100" s="118" t="s">
        <v>435</v>
      </c>
      <c r="G100" s="118" t="s">
        <v>23</v>
      </c>
      <c r="H100" s="118" t="s">
        <v>24</v>
      </c>
      <c r="I100" s="118" t="s">
        <v>25</v>
      </c>
      <c r="J100" s="118" t="s">
        <v>435</v>
      </c>
      <c r="K100" s="118"/>
      <c r="L100" s="118">
        <v>1</v>
      </c>
      <c r="M100" s="118">
        <v>1</v>
      </c>
      <c r="N100" s="118">
        <v>1</v>
      </c>
      <c r="O100" s="118">
        <v>1</v>
      </c>
      <c r="P100" s="118">
        <v>1</v>
      </c>
      <c r="Q100" s="118">
        <v>1</v>
      </c>
      <c r="R100" s="46">
        <v>0</v>
      </c>
      <c r="S100" s="118" t="s">
        <v>988</v>
      </c>
    </row>
    <row r="101" spans="1:19" x14ac:dyDescent="0.25">
      <c r="A101" s="118" t="s">
        <v>430</v>
      </c>
      <c r="B101" s="118" t="s">
        <v>431</v>
      </c>
      <c r="C101" s="118" t="s">
        <v>432</v>
      </c>
      <c r="D101" s="118" t="s">
        <v>433</v>
      </c>
      <c r="E101" s="118" t="s">
        <v>438</v>
      </c>
      <c r="F101" s="118" t="s">
        <v>446</v>
      </c>
      <c r="G101" s="118" t="s">
        <v>23</v>
      </c>
      <c r="H101" s="118" t="s">
        <v>28</v>
      </c>
      <c r="I101" s="118" t="s">
        <v>25</v>
      </c>
      <c r="J101" s="118" t="s">
        <v>447</v>
      </c>
      <c r="K101" s="118"/>
      <c r="L101" s="118">
        <v>0</v>
      </c>
      <c r="M101" s="118">
        <v>1</v>
      </c>
      <c r="N101" s="118">
        <v>0</v>
      </c>
      <c r="O101" s="118">
        <v>0</v>
      </c>
      <c r="P101" s="118">
        <v>0</v>
      </c>
      <c r="Q101" s="118">
        <v>1</v>
      </c>
      <c r="R101" s="46">
        <v>0</v>
      </c>
      <c r="S101" s="118" t="s">
        <v>989</v>
      </c>
    </row>
    <row r="102" spans="1:19" x14ac:dyDescent="0.25">
      <c r="A102" s="118" t="s">
        <v>430</v>
      </c>
      <c r="B102" s="118" t="s">
        <v>431</v>
      </c>
      <c r="C102" s="118" t="s">
        <v>432</v>
      </c>
      <c r="D102" s="118" t="s">
        <v>433</v>
      </c>
      <c r="E102" s="118" t="s">
        <v>448</v>
      </c>
      <c r="F102" s="7" t="s">
        <v>856</v>
      </c>
      <c r="G102" s="118" t="s">
        <v>140</v>
      </c>
      <c r="H102" s="118" t="s">
        <v>28</v>
      </c>
      <c r="I102" s="118" t="s">
        <v>25</v>
      </c>
      <c r="J102" s="118" t="s">
        <v>742</v>
      </c>
      <c r="K102" s="118"/>
      <c r="L102" s="118">
        <v>0</v>
      </c>
      <c r="M102" s="118">
        <v>4</v>
      </c>
      <c r="N102" s="118">
        <v>1</v>
      </c>
      <c r="O102" s="118">
        <v>1</v>
      </c>
      <c r="P102" s="118">
        <v>1</v>
      </c>
      <c r="Q102" s="118">
        <v>1</v>
      </c>
      <c r="R102" s="119">
        <v>0.25</v>
      </c>
      <c r="S102" s="118" t="s">
        <v>990</v>
      </c>
    </row>
    <row r="103" spans="1:19" x14ac:dyDescent="0.25">
      <c r="A103" s="118" t="s">
        <v>430</v>
      </c>
      <c r="B103" s="118" t="s">
        <v>431</v>
      </c>
      <c r="C103" s="118" t="s">
        <v>432</v>
      </c>
      <c r="D103" s="118" t="s">
        <v>433</v>
      </c>
      <c r="E103" s="118" t="s">
        <v>448</v>
      </c>
      <c r="F103" s="118" t="s">
        <v>744</v>
      </c>
      <c r="G103" s="118" t="s">
        <v>60</v>
      </c>
      <c r="H103" s="118" t="s">
        <v>24</v>
      </c>
      <c r="I103" s="118" t="s">
        <v>25</v>
      </c>
      <c r="J103" s="118" t="s">
        <v>745</v>
      </c>
      <c r="K103" s="118" t="s">
        <v>746</v>
      </c>
      <c r="L103" s="118">
        <v>4</v>
      </c>
      <c r="M103" s="118">
        <v>4</v>
      </c>
      <c r="N103" s="118">
        <v>4</v>
      </c>
      <c r="O103" s="118">
        <v>4</v>
      </c>
      <c r="P103" s="118">
        <v>4</v>
      </c>
      <c r="Q103" s="118">
        <v>4</v>
      </c>
      <c r="R103" s="120">
        <v>3</v>
      </c>
      <c r="S103" s="118" t="s">
        <v>991</v>
      </c>
    </row>
    <row r="104" spans="1:19" x14ac:dyDescent="0.25">
      <c r="A104" s="118" t="s">
        <v>430</v>
      </c>
      <c r="B104" s="118" t="s">
        <v>431</v>
      </c>
      <c r="C104" s="118" t="s">
        <v>432</v>
      </c>
      <c r="D104" s="118" t="s">
        <v>470</v>
      </c>
      <c r="E104" s="118" t="s">
        <v>471</v>
      </c>
      <c r="F104" s="7" t="s">
        <v>857</v>
      </c>
      <c r="G104" s="118" t="s">
        <v>23</v>
      </c>
      <c r="H104" s="118" t="s">
        <v>24</v>
      </c>
      <c r="I104" s="118" t="s">
        <v>25</v>
      </c>
      <c r="J104" s="118" t="s">
        <v>749</v>
      </c>
      <c r="K104" s="118"/>
      <c r="L104" s="118">
        <v>10</v>
      </c>
      <c r="M104" s="118">
        <v>10</v>
      </c>
      <c r="N104" s="118">
        <v>10</v>
      </c>
      <c r="O104" s="118">
        <v>10</v>
      </c>
      <c r="P104" s="118">
        <v>10</v>
      </c>
      <c r="Q104" s="118">
        <v>10</v>
      </c>
      <c r="R104" s="120">
        <v>0</v>
      </c>
      <c r="S104" s="118" t="s">
        <v>992</v>
      </c>
    </row>
    <row r="105" spans="1:19" x14ac:dyDescent="0.25">
      <c r="A105" s="118" t="s">
        <v>430</v>
      </c>
      <c r="B105" s="118" t="s">
        <v>431</v>
      </c>
      <c r="C105" s="118" t="s">
        <v>432</v>
      </c>
      <c r="D105" s="118" t="s">
        <v>486</v>
      </c>
      <c r="E105" s="118" t="s">
        <v>491</v>
      </c>
      <c r="F105" s="7" t="s">
        <v>492</v>
      </c>
      <c r="G105" s="118" t="s">
        <v>23</v>
      </c>
      <c r="H105" s="118" t="s">
        <v>24</v>
      </c>
      <c r="I105" s="118" t="s">
        <v>25</v>
      </c>
      <c r="J105" s="118" t="s">
        <v>751</v>
      </c>
      <c r="K105" s="118"/>
      <c r="L105" s="118">
        <v>0</v>
      </c>
      <c r="M105" s="118">
        <v>4</v>
      </c>
      <c r="N105" s="118">
        <v>4</v>
      </c>
      <c r="O105" s="118">
        <v>4</v>
      </c>
      <c r="P105" s="118">
        <v>4</v>
      </c>
      <c r="Q105" s="118">
        <v>4</v>
      </c>
      <c r="R105" s="120">
        <v>1</v>
      </c>
      <c r="S105" s="118" t="s">
        <v>993</v>
      </c>
    </row>
    <row r="106" spans="1:19" x14ac:dyDescent="0.25">
      <c r="A106" s="118" t="s">
        <v>430</v>
      </c>
      <c r="B106" s="118" t="s">
        <v>431</v>
      </c>
      <c r="C106" s="118" t="s">
        <v>432</v>
      </c>
      <c r="D106" s="118" t="s">
        <v>486</v>
      </c>
      <c r="E106" s="118" t="s">
        <v>497</v>
      </c>
      <c r="F106" s="118" t="s">
        <v>498</v>
      </c>
      <c r="G106" s="118" t="s">
        <v>23</v>
      </c>
      <c r="H106" s="118" t="s">
        <v>28</v>
      </c>
      <c r="I106" s="118" t="s">
        <v>25</v>
      </c>
      <c r="J106" s="118" t="s">
        <v>498</v>
      </c>
      <c r="K106" s="118"/>
      <c r="L106" s="118">
        <v>0</v>
      </c>
      <c r="M106" s="118">
        <v>40</v>
      </c>
      <c r="N106" s="118">
        <v>10</v>
      </c>
      <c r="O106" s="118">
        <v>10</v>
      </c>
      <c r="P106" s="118">
        <v>10</v>
      </c>
      <c r="Q106" s="118">
        <v>10</v>
      </c>
      <c r="R106" s="120">
        <v>3</v>
      </c>
      <c r="S106" s="118" t="s">
        <v>994</v>
      </c>
    </row>
    <row r="107" spans="1:19" x14ac:dyDescent="0.25">
      <c r="A107" s="121" t="s">
        <v>473</v>
      </c>
      <c r="B107" s="121" t="s">
        <v>629</v>
      </c>
      <c r="C107" s="36" t="s">
        <v>432</v>
      </c>
      <c r="D107" s="36" t="s">
        <v>470</v>
      </c>
      <c r="E107" s="36" t="s">
        <v>474</v>
      </c>
      <c r="F107" s="36" t="s">
        <v>475</v>
      </c>
      <c r="G107" s="36" t="s">
        <v>23</v>
      </c>
      <c r="H107" s="36" t="s">
        <v>28</v>
      </c>
      <c r="I107" s="36" t="s">
        <v>25</v>
      </c>
      <c r="J107" s="36" t="s">
        <v>475</v>
      </c>
      <c r="K107" s="36"/>
      <c r="L107" s="36">
        <v>0</v>
      </c>
      <c r="M107" s="36">
        <v>20</v>
      </c>
      <c r="N107" s="36">
        <v>5</v>
      </c>
      <c r="O107" s="36">
        <v>5</v>
      </c>
      <c r="P107" s="36">
        <v>5</v>
      </c>
      <c r="Q107" s="36">
        <v>5</v>
      </c>
      <c r="R107" s="82">
        <v>8</v>
      </c>
      <c r="S107" s="82" t="s">
        <v>995</v>
      </c>
    </row>
    <row r="108" spans="1:19" x14ac:dyDescent="0.25">
      <c r="A108" s="121" t="s">
        <v>473</v>
      </c>
      <c r="B108" s="121" t="s">
        <v>629</v>
      </c>
      <c r="C108" s="36" t="s">
        <v>432</v>
      </c>
      <c r="D108" s="36" t="s">
        <v>503</v>
      </c>
      <c r="E108" s="36" t="s">
        <v>504</v>
      </c>
      <c r="F108" s="36" t="s">
        <v>631</v>
      </c>
      <c r="G108" s="36" t="s">
        <v>23</v>
      </c>
      <c r="H108" s="36" t="s">
        <v>95</v>
      </c>
      <c r="I108" s="36" t="s">
        <v>25</v>
      </c>
      <c r="J108" s="36" t="s">
        <v>506</v>
      </c>
      <c r="K108" s="36"/>
      <c r="L108" s="36">
        <v>6</v>
      </c>
      <c r="M108" s="36">
        <v>7</v>
      </c>
      <c r="N108" s="36">
        <v>7</v>
      </c>
      <c r="O108" s="36">
        <v>7</v>
      </c>
      <c r="P108" s="36">
        <v>7</v>
      </c>
      <c r="Q108" s="36">
        <v>7</v>
      </c>
      <c r="R108" s="122">
        <v>7</v>
      </c>
      <c r="S108" s="82" t="s">
        <v>996</v>
      </c>
    </row>
    <row r="109" spans="1:19" x14ac:dyDescent="0.25">
      <c r="A109" s="121" t="s">
        <v>473</v>
      </c>
      <c r="B109" s="121" t="s">
        <v>629</v>
      </c>
      <c r="C109" s="36" t="s">
        <v>432</v>
      </c>
      <c r="D109" s="36" t="s">
        <v>503</v>
      </c>
      <c r="E109" s="36" t="s">
        <v>504</v>
      </c>
      <c r="F109" s="36" t="s">
        <v>633</v>
      </c>
      <c r="G109" s="36" t="s">
        <v>60</v>
      </c>
      <c r="H109" s="36" t="s">
        <v>24</v>
      </c>
      <c r="I109" s="36" t="s">
        <v>25</v>
      </c>
      <c r="J109" s="36" t="s">
        <v>507</v>
      </c>
      <c r="K109" s="36" t="s">
        <v>508</v>
      </c>
      <c r="L109" s="36">
        <v>0</v>
      </c>
      <c r="M109" s="55">
        <v>0.65</v>
      </c>
      <c r="N109" s="55">
        <v>0.65</v>
      </c>
      <c r="O109" s="55">
        <v>0.65</v>
      </c>
      <c r="P109" s="55">
        <v>0.65</v>
      </c>
      <c r="Q109" s="55">
        <v>0.65</v>
      </c>
      <c r="R109" s="123">
        <v>0</v>
      </c>
      <c r="S109" s="82" t="s">
        <v>997</v>
      </c>
    </row>
    <row r="110" spans="1:19" x14ac:dyDescent="0.25">
      <c r="A110" s="121" t="s">
        <v>473</v>
      </c>
      <c r="B110" s="121" t="s">
        <v>629</v>
      </c>
      <c r="C110" s="36" t="s">
        <v>432</v>
      </c>
      <c r="D110" s="36" t="s">
        <v>503</v>
      </c>
      <c r="E110" s="36" t="s">
        <v>509</v>
      </c>
      <c r="F110" s="7" t="s">
        <v>510</v>
      </c>
      <c r="G110" s="36" t="s">
        <v>23</v>
      </c>
      <c r="H110" s="36" t="s">
        <v>95</v>
      </c>
      <c r="I110" s="36" t="s">
        <v>25</v>
      </c>
      <c r="J110" s="36" t="s">
        <v>511</v>
      </c>
      <c r="K110" s="36"/>
      <c r="L110" s="36">
        <v>6</v>
      </c>
      <c r="M110" s="36">
        <v>7</v>
      </c>
      <c r="N110" s="36">
        <v>7</v>
      </c>
      <c r="O110" s="36">
        <v>7</v>
      </c>
      <c r="P110" s="36">
        <v>7</v>
      </c>
      <c r="Q110" s="36">
        <v>7</v>
      </c>
      <c r="R110" s="122">
        <v>7</v>
      </c>
      <c r="S110" s="82" t="s">
        <v>998</v>
      </c>
    </row>
    <row r="111" spans="1:19" x14ac:dyDescent="0.25">
      <c r="A111" s="121" t="s">
        <v>473</v>
      </c>
      <c r="B111" s="121" t="s">
        <v>629</v>
      </c>
      <c r="C111" s="36" t="s">
        <v>432</v>
      </c>
      <c r="D111" s="36" t="s">
        <v>503</v>
      </c>
      <c r="E111" s="36" t="s">
        <v>512</v>
      </c>
      <c r="F111" s="36" t="s">
        <v>637</v>
      </c>
      <c r="G111" s="36" t="s">
        <v>23</v>
      </c>
      <c r="H111" s="36" t="s">
        <v>28</v>
      </c>
      <c r="I111" s="36" t="s">
        <v>25</v>
      </c>
      <c r="J111" s="36" t="s">
        <v>513</v>
      </c>
      <c r="K111" s="36"/>
      <c r="L111" s="36">
        <v>4</v>
      </c>
      <c r="M111" s="36">
        <v>4</v>
      </c>
      <c r="N111" s="36">
        <v>1</v>
      </c>
      <c r="O111" s="36">
        <v>1</v>
      </c>
      <c r="P111" s="36">
        <v>1</v>
      </c>
      <c r="Q111" s="36">
        <v>1</v>
      </c>
      <c r="R111" s="122">
        <v>0</v>
      </c>
      <c r="S111" s="82" t="s">
        <v>999</v>
      </c>
    </row>
    <row r="112" spans="1:19" x14ac:dyDescent="0.25">
      <c r="A112" s="121" t="s">
        <v>473</v>
      </c>
      <c r="B112" s="121" t="s">
        <v>629</v>
      </c>
      <c r="C112" s="36" t="s">
        <v>432</v>
      </c>
      <c r="D112" s="36" t="s">
        <v>503</v>
      </c>
      <c r="E112" s="36" t="s">
        <v>514</v>
      </c>
      <c r="F112" s="36" t="s">
        <v>515</v>
      </c>
      <c r="G112" s="36" t="s">
        <v>23</v>
      </c>
      <c r="H112" s="36" t="s">
        <v>28</v>
      </c>
      <c r="I112" s="36" t="s">
        <v>25</v>
      </c>
      <c r="J112" s="36" t="s">
        <v>516</v>
      </c>
      <c r="K112" s="36"/>
      <c r="L112" s="36">
        <v>0</v>
      </c>
      <c r="M112" s="36">
        <v>20</v>
      </c>
      <c r="N112" s="36">
        <v>5</v>
      </c>
      <c r="O112" s="36">
        <v>5</v>
      </c>
      <c r="P112" s="36">
        <v>5</v>
      </c>
      <c r="Q112" s="36">
        <v>5</v>
      </c>
      <c r="R112" s="122">
        <v>2</v>
      </c>
      <c r="S112" s="124" t="s">
        <v>1000</v>
      </c>
    </row>
    <row r="113" spans="1:19" x14ac:dyDescent="0.25">
      <c r="A113" s="121" t="s">
        <v>473</v>
      </c>
      <c r="B113" s="121" t="s">
        <v>629</v>
      </c>
      <c r="C113" s="36" t="s">
        <v>432</v>
      </c>
      <c r="D113" s="36" t="s">
        <v>503</v>
      </c>
      <c r="E113" s="36" t="s">
        <v>517</v>
      </c>
      <c r="F113" s="36" t="s">
        <v>640</v>
      </c>
      <c r="G113" s="36" t="s">
        <v>23</v>
      </c>
      <c r="H113" s="36" t="s">
        <v>24</v>
      </c>
      <c r="I113" s="36" t="s">
        <v>25</v>
      </c>
      <c r="J113" s="36" t="s">
        <v>641</v>
      </c>
      <c r="K113" s="36"/>
      <c r="L113" s="36">
        <v>6</v>
      </c>
      <c r="M113" s="36">
        <v>6</v>
      </c>
      <c r="N113" s="36">
        <v>6</v>
      </c>
      <c r="O113" s="36">
        <v>6</v>
      </c>
      <c r="P113" s="36">
        <v>6</v>
      </c>
      <c r="Q113" s="36">
        <v>6</v>
      </c>
      <c r="R113" s="125">
        <v>7</v>
      </c>
      <c r="S113" s="82" t="s">
        <v>1001</v>
      </c>
    </row>
    <row r="114" spans="1:19" x14ac:dyDescent="0.25">
      <c r="A114" s="121" t="s">
        <v>473</v>
      </c>
      <c r="B114" s="121" t="s">
        <v>629</v>
      </c>
      <c r="C114" s="36" t="s">
        <v>432</v>
      </c>
      <c r="D114" s="36" t="s">
        <v>503</v>
      </c>
      <c r="E114" s="36" t="s">
        <v>519</v>
      </c>
      <c r="F114" s="7" t="s">
        <v>848</v>
      </c>
      <c r="G114" s="36" t="s">
        <v>23</v>
      </c>
      <c r="H114" s="36" t="s">
        <v>28</v>
      </c>
      <c r="I114" s="36" t="s">
        <v>25</v>
      </c>
      <c r="J114" s="36" t="s">
        <v>520</v>
      </c>
      <c r="K114" s="36"/>
      <c r="L114" s="36">
        <v>0</v>
      </c>
      <c r="M114" s="36">
        <v>20</v>
      </c>
      <c r="N114" s="36">
        <v>5</v>
      </c>
      <c r="O114" s="36">
        <v>5</v>
      </c>
      <c r="P114" s="36">
        <v>5</v>
      </c>
      <c r="Q114" s="36">
        <v>5</v>
      </c>
      <c r="R114" s="125">
        <v>10</v>
      </c>
      <c r="S114" s="124" t="s">
        <v>1002</v>
      </c>
    </row>
    <row r="115" spans="1:19" x14ac:dyDescent="0.25">
      <c r="A115" s="121" t="s">
        <v>473</v>
      </c>
      <c r="B115" s="121" t="s">
        <v>629</v>
      </c>
      <c r="C115" s="36" t="s">
        <v>432</v>
      </c>
      <c r="D115" s="36" t="s">
        <v>503</v>
      </c>
      <c r="E115" s="36" t="s">
        <v>521</v>
      </c>
      <c r="F115" s="36" t="s">
        <v>645</v>
      </c>
      <c r="G115" s="36" t="s">
        <v>23</v>
      </c>
      <c r="H115" s="36" t="s">
        <v>28</v>
      </c>
      <c r="I115" s="36" t="s">
        <v>25</v>
      </c>
      <c r="J115" s="36" t="s">
        <v>1003</v>
      </c>
      <c r="K115" s="36"/>
      <c r="L115" s="36">
        <v>3</v>
      </c>
      <c r="M115" s="36">
        <v>12</v>
      </c>
      <c r="N115" s="36">
        <v>3</v>
      </c>
      <c r="O115" s="36">
        <v>3</v>
      </c>
      <c r="P115" s="36">
        <v>3</v>
      </c>
      <c r="Q115" s="36">
        <v>3</v>
      </c>
      <c r="R115" s="125">
        <v>4</v>
      </c>
      <c r="S115" s="124" t="s">
        <v>1004</v>
      </c>
    </row>
    <row r="116" spans="1:19" x14ac:dyDescent="0.25">
      <c r="A116" s="121" t="s">
        <v>473</v>
      </c>
      <c r="B116" s="121" t="s">
        <v>629</v>
      </c>
      <c r="C116" s="36" t="s">
        <v>432</v>
      </c>
      <c r="D116" s="36" t="s">
        <v>503</v>
      </c>
      <c r="E116" s="36" t="s">
        <v>527</v>
      </c>
      <c r="F116" s="36" t="s">
        <v>528</v>
      </c>
      <c r="G116" s="36" t="s">
        <v>23</v>
      </c>
      <c r="H116" s="36" t="s">
        <v>24</v>
      </c>
      <c r="I116" s="36" t="s">
        <v>25</v>
      </c>
      <c r="J116" s="36" t="s">
        <v>529</v>
      </c>
      <c r="K116" s="36"/>
      <c r="L116" s="36">
        <v>0</v>
      </c>
      <c r="M116" s="36">
        <v>1</v>
      </c>
      <c r="N116" s="36">
        <v>1</v>
      </c>
      <c r="O116" s="36">
        <v>1</v>
      </c>
      <c r="P116" s="36">
        <v>1</v>
      </c>
      <c r="Q116" s="36">
        <v>1</v>
      </c>
      <c r="R116" s="125">
        <v>0</v>
      </c>
      <c r="S116" s="124" t="s">
        <v>647</v>
      </c>
    </row>
    <row r="117" spans="1:19" x14ac:dyDescent="0.25">
      <c r="A117" s="121" t="s">
        <v>473</v>
      </c>
      <c r="B117" s="121" t="s">
        <v>629</v>
      </c>
      <c r="C117" s="36" t="s">
        <v>432</v>
      </c>
      <c r="D117" s="36" t="s">
        <v>503</v>
      </c>
      <c r="E117" s="36" t="s">
        <v>530</v>
      </c>
      <c r="F117" s="36" t="s">
        <v>531</v>
      </c>
      <c r="G117" s="36" t="s">
        <v>23</v>
      </c>
      <c r="H117" s="36" t="s">
        <v>28</v>
      </c>
      <c r="I117" s="36" t="s">
        <v>25</v>
      </c>
      <c r="J117" s="36" t="s">
        <v>532</v>
      </c>
      <c r="K117" s="36"/>
      <c r="L117" s="36">
        <v>0</v>
      </c>
      <c r="M117" s="36">
        <v>20</v>
      </c>
      <c r="N117" s="36">
        <v>5</v>
      </c>
      <c r="O117" s="36">
        <v>5</v>
      </c>
      <c r="P117" s="36">
        <v>5</v>
      </c>
      <c r="Q117" s="36">
        <v>5</v>
      </c>
      <c r="R117" s="122">
        <v>4</v>
      </c>
      <c r="S117" s="82" t="s">
        <v>1005</v>
      </c>
    </row>
    <row r="118" spans="1:19" x14ac:dyDescent="0.25">
      <c r="A118" s="121" t="s">
        <v>473</v>
      </c>
      <c r="B118" s="121" t="s">
        <v>629</v>
      </c>
      <c r="C118" s="36" t="s">
        <v>432</v>
      </c>
      <c r="D118" s="36" t="s">
        <v>503</v>
      </c>
      <c r="E118" s="36" t="s">
        <v>533</v>
      </c>
      <c r="F118" s="36" t="s">
        <v>534</v>
      </c>
      <c r="G118" s="36" t="s">
        <v>23</v>
      </c>
      <c r="H118" s="36" t="s">
        <v>28</v>
      </c>
      <c r="I118" s="36" t="s">
        <v>25</v>
      </c>
      <c r="J118" s="36" t="s">
        <v>534</v>
      </c>
      <c r="K118" s="36"/>
      <c r="L118" s="36">
        <v>0</v>
      </c>
      <c r="M118" s="36">
        <v>4</v>
      </c>
      <c r="N118" s="36">
        <v>1</v>
      </c>
      <c r="O118" s="36">
        <v>1</v>
      </c>
      <c r="P118" s="36">
        <v>1</v>
      </c>
      <c r="Q118" s="36">
        <v>1</v>
      </c>
      <c r="R118" s="122">
        <v>1</v>
      </c>
      <c r="S118" s="82" t="s">
        <v>1006</v>
      </c>
    </row>
    <row r="119" spans="1:19" x14ac:dyDescent="0.25">
      <c r="A119" s="9" t="s">
        <v>473</v>
      </c>
      <c r="B119" s="83" t="s">
        <v>629</v>
      </c>
      <c r="C119" s="7" t="s">
        <v>432</v>
      </c>
      <c r="D119" s="7" t="s">
        <v>559</v>
      </c>
      <c r="E119" s="7" t="s">
        <v>560</v>
      </c>
      <c r="F119" s="13" t="s">
        <v>650</v>
      </c>
      <c r="G119" s="13" t="s">
        <v>60</v>
      </c>
      <c r="H119" s="13" t="s">
        <v>24</v>
      </c>
      <c r="I119" s="13" t="s">
        <v>25</v>
      </c>
      <c r="J119" s="13" t="s">
        <v>651</v>
      </c>
      <c r="K119" s="13" t="s">
        <v>652</v>
      </c>
      <c r="L119" s="7">
        <v>0</v>
      </c>
      <c r="M119" s="37">
        <v>0.8</v>
      </c>
      <c r="N119" s="37">
        <v>0.8</v>
      </c>
      <c r="O119" s="37">
        <v>0.8</v>
      </c>
      <c r="P119" s="37">
        <v>0.8</v>
      </c>
      <c r="Q119" s="37">
        <v>0.8</v>
      </c>
      <c r="R119" s="22">
        <v>0.14000000000000001</v>
      </c>
      <c r="S119" s="11" t="s">
        <v>1007</v>
      </c>
    </row>
    <row r="120" spans="1:19" x14ac:dyDescent="0.25">
      <c r="A120" s="121" t="s">
        <v>473</v>
      </c>
      <c r="B120" s="121" t="s">
        <v>629</v>
      </c>
      <c r="C120" s="36" t="s">
        <v>432</v>
      </c>
      <c r="D120" s="36" t="s">
        <v>559</v>
      </c>
      <c r="E120" s="36" t="s">
        <v>563</v>
      </c>
      <c r="F120" s="7" t="s">
        <v>849</v>
      </c>
      <c r="G120" s="36" t="s">
        <v>23</v>
      </c>
      <c r="H120" s="36" t="s">
        <v>28</v>
      </c>
      <c r="I120" s="36" t="s">
        <v>25</v>
      </c>
      <c r="J120" s="36" t="s">
        <v>511</v>
      </c>
      <c r="K120" s="36"/>
      <c r="L120" s="36">
        <v>0</v>
      </c>
      <c r="M120" s="36">
        <v>20</v>
      </c>
      <c r="N120" s="36">
        <v>5</v>
      </c>
      <c r="O120" s="36">
        <v>5</v>
      </c>
      <c r="P120" s="36">
        <v>5</v>
      </c>
      <c r="Q120" s="36">
        <v>5</v>
      </c>
      <c r="R120" s="122">
        <v>2</v>
      </c>
      <c r="S120" s="82" t="s">
        <v>1008</v>
      </c>
    </row>
    <row r="121" spans="1:19" x14ac:dyDescent="0.25">
      <c r="A121" s="121" t="s">
        <v>473</v>
      </c>
      <c r="B121" s="121" t="s">
        <v>629</v>
      </c>
      <c r="C121" s="36" t="s">
        <v>432</v>
      </c>
      <c r="D121" s="36" t="s">
        <v>559</v>
      </c>
      <c r="E121" s="36" t="s">
        <v>569</v>
      </c>
      <c r="F121" s="7" t="s">
        <v>570</v>
      </c>
      <c r="G121" s="36" t="s">
        <v>60</v>
      </c>
      <c r="H121" s="36" t="s">
        <v>24</v>
      </c>
      <c r="I121" s="36" t="s">
        <v>25</v>
      </c>
      <c r="J121" s="36" t="s">
        <v>571</v>
      </c>
      <c r="K121" s="36" t="s">
        <v>572</v>
      </c>
      <c r="L121" s="36">
        <v>0</v>
      </c>
      <c r="M121" s="36">
        <v>1</v>
      </c>
      <c r="N121" s="36">
        <v>1</v>
      </c>
      <c r="O121" s="36">
        <v>1</v>
      </c>
      <c r="P121" s="36">
        <v>1</v>
      </c>
      <c r="Q121" s="36">
        <v>1</v>
      </c>
      <c r="R121" s="122">
        <v>90</v>
      </c>
      <c r="S121" s="82" t="s">
        <v>1009</v>
      </c>
    </row>
    <row r="122" spans="1:19" x14ac:dyDescent="0.25">
      <c r="A122" s="121" t="s">
        <v>473</v>
      </c>
      <c r="B122" s="121" t="s">
        <v>629</v>
      </c>
      <c r="C122" s="36" t="s">
        <v>432</v>
      </c>
      <c r="D122" s="36" t="s">
        <v>559</v>
      </c>
      <c r="E122" s="36" t="s">
        <v>569</v>
      </c>
      <c r="F122" s="36" t="s">
        <v>573</v>
      </c>
      <c r="G122" s="36" t="s">
        <v>60</v>
      </c>
      <c r="H122" s="36" t="s">
        <v>24</v>
      </c>
      <c r="I122" s="36" t="s">
        <v>25</v>
      </c>
      <c r="J122" s="36" t="s">
        <v>574</v>
      </c>
      <c r="K122" s="36" t="s">
        <v>575</v>
      </c>
      <c r="L122" s="36">
        <v>0</v>
      </c>
      <c r="M122" s="126">
        <v>1</v>
      </c>
      <c r="N122" s="126">
        <v>1</v>
      </c>
      <c r="O122" s="126">
        <v>1</v>
      </c>
      <c r="P122" s="126">
        <v>1</v>
      </c>
      <c r="Q122" s="126">
        <v>1</v>
      </c>
      <c r="R122" s="127">
        <v>1</v>
      </c>
      <c r="S122" s="82" t="s">
        <v>1010</v>
      </c>
    </row>
    <row r="123" spans="1:19" x14ac:dyDescent="0.25">
      <c r="A123" s="9" t="s">
        <v>473</v>
      </c>
      <c r="B123" s="83" t="s">
        <v>629</v>
      </c>
      <c r="C123" s="7" t="s">
        <v>432</v>
      </c>
      <c r="D123" s="7" t="s">
        <v>559</v>
      </c>
      <c r="E123" s="7" t="s">
        <v>576</v>
      </c>
      <c r="F123" s="13" t="s">
        <v>658</v>
      </c>
      <c r="G123" s="13" t="s">
        <v>60</v>
      </c>
      <c r="H123" s="13" t="s">
        <v>24</v>
      </c>
      <c r="I123" s="13" t="s">
        <v>25</v>
      </c>
      <c r="J123" s="13" t="s">
        <v>651</v>
      </c>
      <c r="K123" s="13" t="s">
        <v>652</v>
      </c>
      <c r="L123" s="7">
        <v>0</v>
      </c>
      <c r="M123" s="79">
        <v>0.8</v>
      </c>
      <c r="N123" s="79">
        <v>0.8</v>
      </c>
      <c r="O123" s="79">
        <v>0.8</v>
      </c>
      <c r="P123" s="79">
        <v>0.8</v>
      </c>
      <c r="Q123" s="79">
        <v>0.8</v>
      </c>
      <c r="R123" s="23">
        <v>0</v>
      </c>
      <c r="S123" s="11" t="s">
        <v>1011</v>
      </c>
    </row>
    <row r="124" spans="1:19" x14ac:dyDescent="0.25">
      <c r="A124" s="9" t="s">
        <v>473</v>
      </c>
      <c r="B124" s="83" t="s">
        <v>629</v>
      </c>
      <c r="C124" s="7" t="s">
        <v>432</v>
      </c>
      <c r="D124" s="7" t="s">
        <v>559</v>
      </c>
      <c r="E124" s="7" t="s">
        <v>577</v>
      </c>
      <c r="F124" s="13" t="s">
        <v>659</v>
      </c>
      <c r="G124" s="13" t="s">
        <v>60</v>
      </c>
      <c r="H124" s="13" t="s">
        <v>24</v>
      </c>
      <c r="I124" s="13" t="s">
        <v>25</v>
      </c>
      <c r="J124" s="13" t="s">
        <v>578</v>
      </c>
      <c r="K124" s="13" t="s">
        <v>579</v>
      </c>
      <c r="L124" s="79">
        <v>1</v>
      </c>
      <c r="M124" s="79">
        <v>1</v>
      </c>
      <c r="N124" s="79">
        <v>1</v>
      </c>
      <c r="O124" s="79">
        <v>1</v>
      </c>
      <c r="P124" s="79">
        <v>1</v>
      </c>
      <c r="Q124" s="79">
        <v>1</v>
      </c>
      <c r="R124" s="38">
        <v>1</v>
      </c>
      <c r="S124" s="11"/>
    </row>
    <row r="125" spans="1:19" x14ac:dyDescent="0.25">
      <c r="A125" s="9" t="s">
        <v>473</v>
      </c>
      <c r="B125" s="83" t="s">
        <v>629</v>
      </c>
      <c r="C125" s="7" t="s">
        <v>432</v>
      </c>
      <c r="D125" s="7" t="s">
        <v>559</v>
      </c>
      <c r="E125" s="7" t="s">
        <v>577</v>
      </c>
      <c r="F125" s="7" t="s">
        <v>661</v>
      </c>
      <c r="G125" s="7" t="s">
        <v>23</v>
      </c>
      <c r="H125" s="7" t="s">
        <v>28</v>
      </c>
      <c r="I125" s="7" t="s">
        <v>25</v>
      </c>
      <c r="J125" s="7" t="s">
        <v>580</v>
      </c>
      <c r="K125" s="7"/>
      <c r="L125" s="7">
        <v>0</v>
      </c>
      <c r="M125" s="7">
        <v>20</v>
      </c>
      <c r="N125" s="7">
        <v>5</v>
      </c>
      <c r="O125" s="7">
        <v>5</v>
      </c>
      <c r="P125" s="7">
        <v>5</v>
      </c>
      <c r="Q125" s="7">
        <v>5</v>
      </c>
      <c r="R125" s="11">
        <v>22</v>
      </c>
      <c r="S125" s="11" t="s">
        <v>1012</v>
      </c>
    </row>
    <row r="126" spans="1:19" x14ac:dyDescent="0.25">
      <c r="A126" s="9" t="s">
        <v>149</v>
      </c>
      <c r="B126" s="9" t="s">
        <v>784</v>
      </c>
      <c r="C126" s="43" t="s">
        <v>382</v>
      </c>
      <c r="D126" s="7" t="s">
        <v>383</v>
      </c>
      <c r="E126" s="7" t="s">
        <v>386</v>
      </c>
      <c r="F126" s="7" t="s">
        <v>785</v>
      </c>
      <c r="G126" s="43" t="s">
        <v>23</v>
      </c>
      <c r="H126" s="7" t="s">
        <v>61</v>
      </c>
      <c r="I126" s="43" t="s">
        <v>25</v>
      </c>
      <c r="J126" s="7" t="s">
        <v>387</v>
      </c>
      <c r="K126" s="7" t="s">
        <v>786</v>
      </c>
      <c r="L126" s="7">
        <v>0</v>
      </c>
      <c r="M126" s="37">
        <v>0.35</v>
      </c>
      <c r="N126" s="55">
        <v>0.1</v>
      </c>
      <c r="O126" s="56">
        <v>0.15</v>
      </c>
      <c r="P126" s="118"/>
      <c r="Q126" s="118"/>
      <c r="R126" s="20">
        <v>0.03</v>
      </c>
      <c r="S126" s="60" t="s">
        <v>1013</v>
      </c>
    </row>
    <row r="127" spans="1:19" x14ac:dyDescent="0.25">
      <c r="A127" s="9" t="s">
        <v>149</v>
      </c>
      <c r="B127" s="9" t="s">
        <v>788</v>
      </c>
      <c r="C127" s="43" t="s">
        <v>287</v>
      </c>
      <c r="D127" s="7" t="s">
        <v>336</v>
      </c>
      <c r="E127" s="7" t="s">
        <v>339</v>
      </c>
      <c r="F127" s="7" t="s">
        <v>340</v>
      </c>
      <c r="G127" s="43" t="s">
        <v>23</v>
      </c>
      <c r="H127" s="7" t="s">
        <v>272</v>
      </c>
      <c r="I127" s="43" t="s">
        <v>25</v>
      </c>
      <c r="J127" s="7" t="s">
        <v>789</v>
      </c>
      <c r="K127" s="7"/>
      <c r="L127" s="7">
        <v>0</v>
      </c>
      <c r="M127" s="7">
        <v>6</v>
      </c>
      <c r="N127" s="36">
        <v>0</v>
      </c>
      <c r="O127" s="44">
        <v>2</v>
      </c>
      <c r="P127" s="43">
        <v>2</v>
      </c>
      <c r="Q127" s="7">
        <v>2</v>
      </c>
      <c r="R127" s="75">
        <v>0</v>
      </c>
      <c r="S127" s="76" t="s">
        <v>1014</v>
      </c>
    </row>
    <row r="128" spans="1:19" x14ac:dyDescent="0.25">
      <c r="A128" s="9" t="s">
        <v>149</v>
      </c>
      <c r="B128" s="9" t="s">
        <v>788</v>
      </c>
      <c r="C128" s="43" t="s">
        <v>287</v>
      </c>
      <c r="D128" s="7" t="s">
        <v>336</v>
      </c>
      <c r="E128" s="7" t="s">
        <v>342</v>
      </c>
      <c r="F128" s="7" t="s">
        <v>343</v>
      </c>
      <c r="G128" s="43" t="s">
        <v>23</v>
      </c>
      <c r="H128" s="7" t="s">
        <v>28</v>
      </c>
      <c r="I128" s="43" t="s">
        <v>25</v>
      </c>
      <c r="J128" s="7" t="s">
        <v>343</v>
      </c>
      <c r="K128" s="7"/>
      <c r="L128" s="7">
        <v>0</v>
      </c>
      <c r="M128" s="7">
        <v>1</v>
      </c>
      <c r="N128" s="36">
        <v>0</v>
      </c>
      <c r="O128" s="44">
        <v>0</v>
      </c>
      <c r="P128" s="43">
        <v>0</v>
      </c>
      <c r="Q128" s="7">
        <v>1</v>
      </c>
      <c r="R128" s="76">
        <v>0</v>
      </c>
      <c r="S128" s="76" t="s">
        <v>1015</v>
      </c>
    </row>
    <row r="129" spans="1:19" x14ac:dyDescent="0.25">
      <c r="A129" s="9" t="s">
        <v>149</v>
      </c>
      <c r="B129" s="9" t="s">
        <v>788</v>
      </c>
      <c r="C129" s="43" t="s">
        <v>382</v>
      </c>
      <c r="D129" s="7" t="s">
        <v>383</v>
      </c>
      <c r="E129" s="7" t="s">
        <v>384</v>
      </c>
      <c r="F129" s="7" t="s">
        <v>385</v>
      </c>
      <c r="G129" s="43" t="s">
        <v>23</v>
      </c>
      <c r="H129" s="7" t="s">
        <v>28</v>
      </c>
      <c r="I129" s="43" t="s">
        <v>25</v>
      </c>
      <c r="J129" s="7" t="s">
        <v>385</v>
      </c>
      <c r="K129" s="7"/>
      <c r="L129" s="7">
        <v>0</v>
      </c>
      <c r="M129" s="7">
        <v>2</v>
      </c>
      <c r="N129" s="36">
        <v>0</v>
      </c>
      <c r="O129" s="44">
        <v>0</v>
      </c>
      <c r="P129" s="43">
        <v>1</v>
      </c>
      <c r="Q129" s="7">
        <v>1</v>
      </c>
      <c r="R129" s="76">
        <v>0</v>
      </c>
      <c r="S129" s="76" t="s">
        <v>1015</v>
      </c>
    </row>
    <row r="130" spans="1:19" x14ac:dyDescent="0.25">
      <c r="A130" s="9" t="s">
        <v>149</v>
      </c>
      <c r="B130" s="9" t="s">
        <v>788</v>
      </c>
      <c r="C130" s="43" t="s">
        <v>382</v>
      </c>
      <c r="D130" s="7" t="s">
        <v>383</v>
      </c>
      <c r="E130" s="7" t="s">
        <v>389</v>
      </c>
      <c r="F130" s="7" t="s">
        <v>390</v>
      </c>
      <c r="G130" s="43" t="s">
        <v>23</v>
      </c>
      <c r="H130" s="7" t="s">
        <v>61</v>
      </c>
      <c r="I130" s="43" t="s">
        <v>25</v>
      </c>
      <c r="J130" s="7" t="s">
        <v>391</v>
      </c>
      <c r="K130" s="7"/>
      <c r="L130" s="7">
        <v>0</v>
      </c>
      <c r="M130" s="7">
        <v>12</v>
      </c>
      <c r="N130" s="36">
        <v>3</v>
      </c>
      <c r="O130" s="44">
        <v>3</v>
      </c>
      <c r="P130" s="43">
        <v>3</v>
      </c>
      <c r="Q130" s="7">
        <v>3</v>
      </c>
      <c r="R130" s="76">
        <v>6</v>
      </c>
      <c r="S130" s="76" t="s">
        <v>1016</v>
      </c>
    </row>
    <row r="131" spans="1:19" x14ac:dyDescent="0.25">
      <c r="A131" s="9" t="s">
        <v>149</v>
      </c>
      <c r="B131" s="9" t="s">
        <v>788</v>
      </c>
      <c r="C131" s="43" t="s">
        <v>382</v>
      </c>
      <c r="D131" s="7" t="s">
        <v>383</v>
      </c>
      <c r="E131" s="7" t="s">
        <v>392</v>
      </c>
      <c r="F131" s="7" t="s">
        <v>393</v>
      </c>
      <c r="G131" s="43" t="s">
        <v>23</v>
      </c>
      <c r="H131" s="7" t="s">
        <v>28</v>
      </c>
      <c r="I131" s="43" t="s">
        <v>25</v>
      </c>
      <c r="J131" s="7" t="s">
        <v>393</v>
      </c>
      <c r="K131" s="7"/>
      <c r="L131" s="7">
        <v>0</v>
      </c>
      <c r="M131" s="7">
        <v>4</v>
      </c>
      <c r="N131" s="36">
        <v>1</v>
      </c>
      <c r="O131" s="44">
        <v>1</v>
      </c>
      <c r="P131" s="43">
        <v>1</v>
      </c>
      <c r="Q131" s="7">
        <v>1</v>
      </c>
      <c r="R131" s="76">
        <v>1</v>
      </c>
      <c r="S131" s="76" t="s">
        <v>1017</v>
      </c>
    </row>
    <row r="132" spans="1:19" x14ac:dyDescent="0.25">
      <c r="A132" s="9" t="s">
        <v>149</v>
      </c>
      <c r="B132" s="9" t="s">
        <v>788</v>
      </c>
      <c r="C132" s="43" t="s">
        <v>382</v>
      </c>
      <c r="D132" s="7" t="s">
        <v>383</v>
      </c>
      <c r="E132" s="7" t="s">
        <v>394</v>
      </c>
      <c r="F132" s="7" t="s">
        <v>395</v>
      </c>
      <c r="G132" s="43" t="s">
        <v>23</v>
      </c>
      <c r="H132" s="7" t="s">
        <v>24</v>
      </c>
      <c r="I132" s="43" t="s">
        <v>25</v>
      </c>
      <c r="J132" s="7" t="s">
        <v>795</v>
      </c>
      <c r="K132" s="7"/>
      <c r="L132" s="7">
        <v>0</v>
      </c>
      <c r="M132" s="7">
        <v>4</v>
      </c>
      <c r="N132" s="36">
        <v>4</v>
      </c>
      <c r="O132" s="44">
        <v>4</v>
      </c>
      <c r="P132" s="43">
        <v>4</v>
      </c>
      <c r="Q132" s="7">
        <v>4</v>
      </c>
      <c r="R132" s="76">
        <v>37</v>
      </c>
      <c r="S132" s="76" t="s">
        <v>1018</v>
      </c>
    </row>
    <row r="133" spans="1:19" x14ac:dyDescent="0.25">
      <c r="A133" s="9" t="s">
        <v>149</v>
      </c>
      <c r="B133" s="9" t="s">
        <v>788</v>
      </c>
      <c r="C133" s="43" t="s">
        <v>382</v>
      </c>
      <c r="D133" s="7" t="s">
        <v>383</v>
      </c>
      <c r="E133" s="7" t="s">
        <v>397</v>
      </c>
      <c r="F133" s="7" t="s">
        <v>398</v>
      </c>
      <c r="G133" s="43" t="s">
        <v>23</v>
      </c>
      <c r="H133" s="7" t="s">
        <v>28</v>
      </c>
      <c r="I133" s="43" t="s">
        <v>25</v>
      </c>
      <c r="J133" s="7" t="s">
        <v>399</v>
      </c>
      <c r="K133" s="7"/>
      <c r="L133" s="7">
        <v>0</v>
      </c>
      <c r="M133" s="7">
        <v>4</v>
      </c>
      <c r="N133" s="36">
        <v>1</v>
      </c>
      <c r="O133" s="44">
        <v>1</v>
      </c>
      <c r="P133" s="43">
        <v>1</v>
      </c>
      <c r="Q133" s="7">
        <v>1</v>
      </c>
      <c r="R133" s="76">
        <v>0</v>
      </c>
      <c r="S133" s="76" t="s">
        <v>1019</v>
      </c>
    </row>
    <row r="134" spans="1:19" x14ac:dyDescent="0.25">
      <c r="A134" s="9" t="s">
        <v>149</v>
      </c>
      <c r="B134" s="9" t="s">
        <v>788</v>
      </c>
      <c r="C134" s="43" t="s">
        <v>382</v>
      </c>
      <c r="D134" s="7" t="s">
        <v>383</v>
      </c>
      <c r="E134" s="7" t="s">
        <v>397</v>
      </c>
      <c r="F134" s="7" t="s">
        <v>400</v>
      </c>
      <c r="G134" s="43" t="s">
        <v>23</v>
      </c>
      <c r="H134" s="7" t="s">
        <v>28</v>
      </c>
      <c r="I134" s="43" t="s">
        <v>25</v>
      </c>
      <c r="J134" s="7" t="s">
        <v>798</v>
      </c>
      <c r="K134" s="7"/>
      <c r="L134" s="7">
        <v>0</v>
      </c>
      <c r="M134" s="7">
        <v>40</v>
      </c>
      <c r="N134" s="36">
        <v>10</v>
      </c>
      <c r="O134" s="44">
        <v>10</v>
      </c>
      <c r="P134" s="43">
        <v>10</v>
      </c>
      <c r="Q134" s="7">
        <v>10</v>
      </c>
      <c r="R134" s="76">
        <v>0</v>
      </c>
      <c r="S134" s="128" t="s">
        <v>1020</v>
      </c>
    </row>
    <row r="135" spans="1:19" x14ac:dyDescent="0.25">
      <c r="A135" s="9" t="s">
        <v>149</v>
      </c>
      <c r="B135" s="9" t="s">
        <v>788</v>
      </c>
      <c r="C135" s="43" t="s">
        <v>382</v>
      </c>
      <c r="D135" s="7" t="s">
        <v>383</v>
      </c>
      <c r="E135" s="7" t="s">
        <v>402</v>
      </c>
      <c r="F135" s="7" t="s">
        <v>403</v>
      </c>
      <c r="G135" s="43" t="s">
        <v>23</v>
      </c>
      <c r="H135" s="7" t="s">
        <v>28</v>
      </c>
      <c r="I135" s="43" t="s">
        <v>25</v>
      </c>
      <c r="J135" s="7" t="s">
        <v>404</v>
      </c>
      <c r="K135" s="7"/>
      <c r="L135" s="7">
        <v>0</v>
      </c>
      <c r="M135" s="7">
        <v>10000</v>
      </c>
      <c r="N135" s="36">
        <v>2500</v>
      </c>
      <c r="O135" s="44">
        <v>2500</v>
      </c>
      <c r="P135" s="43">
        <v>2500</v>
      </c>
      <c r="Q135" s="7">
        <v>2500</v>
      </c>
      <c r="R135" s="76">
        <v>2015</v>
      </c>
      <c r="S135" s="76" t="s">
        <v>1021</v>
      </c>
    </row>
    <row r="136" spans="1:19" x14ac:dyDescent="0.25">
      <c r="A136" s="9" t="s">
        <v>149</v>
      </c>
      <c r="B136" s="9" t="s">
        <v>788</v>
      </c>
      <c r="C136" s="43" t="s">
        <v>382</v>
      </c>
      <c r="D136" s="7" t="s">
        <v>383</v>
      </c>
      <c r="E136" s="7" t="s">
        <v>405</v>
      </c>
      <c r="F136" s="7" t="s">
        <v>801</v>
      </c>
      <c r="G136" s="43" t="s">
        <v>23</v>
      </c>
      <c r="H136" s="7" t="s">
        <v>24</v>
      </c>
      <c r="I136" s="43" t="s">
        <v>25</v>
      </c>
      <c r="J136" s="7" t="s">
        <v>801</v>
      </c>
      <c r="K136" s="7"/>
      <c r="L136" s="7">
        <v>0</v>
      </c>
      <c r="M136" s="7">
        <v>1</v>
      </c>
      <c r="N136" s="36">
        <v>0</v>
      </c>
      <c r="O136" s="44">
        <v>0</v>
      </c>
      <c r="P136" s="43">
        <v>0</v>
      </c>
      <c r="Q136" s="7">
        <v>1</v>
      </c>
      <c r="R136" s="76">
        <v>0</v>
      </c>
      <c r="S136" s="76" t="s">
        <v>1022</v>
      </c>
    </row>
    <row r="137" spans="1:19" x14ac:dyDescent="0.25">
      <c r="A137" s="9" t="s">
        <v>149</v>
      </c>
      <c r="B137" s="9" t="s">
        <v>788</v>
      </c>
      <c r="C137" s="45" t="s">
        <v>382</v>
      </c>
      <c r="D137" s="13" t="s">
        <v>383</v>
      </c>
      <c r="E137" s="13" t="s">
        <v>407</v>
      </c>
      <c r="F137" s="7" t="s">
        <v>861</v>
      </c>
      <c r="G137" s="45" t="s">
        <v>23</v>
      </c>
      <c r="H137" s="13" t="s">
        <v>28</v>
      </c>
      <c r="I137" s="45" t="s">
        <v>25</v>
      </c>
      <c r="J137" s="13" t="s">
        <v>408</v>
      </c>
      <c r="K137" s="13"/>
      <c r="L137" s="13">
        <v>0</v>
      </c>
      <c r="M137" s="13">
        <v>4</v>
      </c>
      <c r="N137" s="36">
        <v>1</v>
      </c>
      <c r="O137" s="44">
        <v>1</v>
      </c>
      <c r="P137" s="45">
        <v>1</v>
      </c>
      <c r="Q137" s="13">
        <v>1</v>
      </c>
      <c r="R137" s="75">
        <v>0</v>
      </c>
      <c r="S137" s="75" t="s">
        <v>1023</v>
      </c>
    </row>
    <row r="138" spans="1:19" x14ac:dyDescent="0.25">
      <c r="A138" s="9" t="s">
        <v>149</v>
      </c>
      <c r="B138" s="9" t="s">
        <v>788</v>
      </c>
      <c r="C138" s="45" t="s">
        <v>382</v>
      </c>
      <c r="D138" s="13" t="s">
        <v>383</v>
      </c>
      <c r="E138" s="13" t="s">
        <v>409</v>
      </c>
      <c r="F138" s="7" t="s">
        <v>862</v>
      </c>
      <c r="G138" s="45" t="s">
        <v>23</v>
      </c>
      <c r="H138" s="13" t="s">
        <v>28</v>
      </c>
      <c r="I138" s="45" t="s">
        <v>25</v>
      </c>
      <c r="J138" s="13" t="s">
        <v>804</v>
      </c>
      <c r="K138" s="13"/>
      <c r="L138" s="13">
        <v>0</v>
      </c>
      <c r="M138" s="13">
        <v>4</v>
      </c>
      <c r="N138" s="36">
        <v>1</v>
      </c>
      <c r="O138" s="44">
        <v>1</v>
      </c>
      <c r="P138" s="45">
        <v>1</v>
      </c>
      <c r="Q138" s="13">
        <v>1</v>
      </c>
      <c r="R138" s="75">
        <v>0</v>
      </c>
      <c r="S138" s="75" t="s">
        <v>1024</v>
      </c>
    </row>
    <row r="139" spans="1:19" x14ac:dyDescent="0.25">
      <c r="A139" s="9" t="s">
        <v>149</v>
      </c>
      <c r="B139" s="9" t="s">
        <v>788</v>
      </c>
      <c r="C139" s="45" t="s">
        <v>382</v>
      </c>
      <c r="D139" s="13" t="s">
        <v>383</v>
      </c>
      <c r="E139" s="13" t="s">
        <v>409</v>
      </c>
      <c r="F139" s="13" t="s">
        <v>412</v>
      </c>
      <c r="G139" s="45" t="s">
        <v>23</v>
      </c>
      <c r="H139" s="13" t="s">
        <v>24</v>
      </c>
      <c r="I139" s="45" t="s">
        <v>25</v>
      </c>
      <c r="J139" s="13" t="s">
        <v>806</v>
      </c>
      <c r="K139" s="13" t="s">
        <v>807</v>
      </c>
      <c r="L139" s="13">
        <v>0</v>
      </c>
      <c r="M139" s="13">
        <v>1</v>
      </c>
      <c r="N139" s="36">
        <v>1</v>
      </c>
      <c r="O139" s="44">
        <v>1</v>
      </c>
      <c r="P139" s="45">
        <v>1</v>
      </c>
      <c r="Q139" s="13">
        <v>1</v>
      </c>
      <c r="R139" s="75">
        <v>0</v>
      </c>
      <c r="S139" s="75" t="s">
        <v>808</v>
      </c>
    </row>
    <row r="140" spans="1:19" x14ac:dyDescent="0.25">
      <c r="A140" s="9" t="s">
        <v>149</v>
      </c>
      <c r="B140" s="9" t="s">
        <v>788</v>
      </c>
      <c r="C140" s="45" t="s">
        <v>382</v>
      </c>
      <c r="D140" s="13" t="s">
        <v>383</v>
      </c>
      <c r="E140" s="13" t="s">
        <v>409</v>
      </c>
      <c r="F140" s="13" t="s">
        <v>809</v>
      </c>
      <c r="G140" s="45" t="s">
        <v>23</v>
      </c>
      <c r="H140" s="13" t="s">
        <v>24</v>
      </c>
      <c r="I140" s="45" t="s">
        <v>25</v>
      </c>
      <c r="J140" s="13" t="s">
        <v>810</v>
      </c>
      <c r="K140" s="13"/>
      <c r="L140" s="13">
        <v>0</v>
      </c>
      <c r="M140" s="13">
        <v>1</v>
      </c>
      <c r="N140" s="36">
        <v>1</v>
      </c>
      <c r="O140" s="44">
        <v>1</v>
      </c>
      <c r="P140" s="45">
        <v>1</v>
      </c>
      <c r="Q140" s="13">
        <v>1</v>
      </c>
      <c r="R140" s="75">
        <v>2</v>
      </c>
      <c r="S140" s="75" t="s">
        <v>1025</v>
      </c>
    </row>
    <row r="141" spans="1:19" x14ac:dyDescent="0.25">
      <c r="A141" s="9" t="s">
        <v>149</v>
      </c>
      <c r="B141" s="9" t="s">
        <v>788</v>
      </c>
      <c r="C141" s="45" t="s">
        <v>382</v>
      </c>
      <c r="D141" s="13" t="s">
        <v>383</v>
      </c>
      <c r="E141" s="13" t="s">
        <v>409</v>
      </c>
      <c r="F141" s="7" t="s">
        <v>863</v>
      </c>
      <c r="G141" s="45" t="s">
        <v>23</v>
      </c>
      <c r="H141" s="13" t="s">
        <v>28</v>
      </c>
      <c r="I141" s="45" t="s">
        <v>25</v>
      </c>
      <c r="J141" s="13" t="s">
        <v>812</v>
      </c>
      <c r="K141" s="13"/>
      <c r="L141" s="13">
        <v>0</v>
      </c>
      <c r="M141" s="13">
        <v>1</v>
      </c>
      <c r="N141" s="36">
        <v>0</v>
      </c>
      <c r="O141" s="44">
        <v>0</v>
      </c>
      <c r="P141" s="45">
        <v>0</v>
      </c>
      <c r="Q141" s="13">
        <v>1</v>
      </c>
      <c r="R141" s="75">
        <v>0</v>
      </c>
      <c r="S141" s="75" t="s">
        <v>1026</v>
      </c>
    </row>
    <row r="142" spans="1:19" x14ac:dyDescent="0.25">
      <c r="A142" s="9" t="s">
        <v>149</v>
      </c>
      <c r="B142" s="9" t="s">
        <v>814</v>
      </c>
      <c r="C142" s="43" t="s">
        <v>432</v>
      </c>
      <c r="D142" s="7" t="s">
        <v>486</v>
      </c>
      <c r="E142" s="7" t="s">
        <v>487</v>
      </c>
      <c r="F142" s="7" t="s">
        <v>488</v>
      </c>
      <c r="G142" s="43" t="s">
        <v>23</v>
      </c>
      <c r="H142" s="7" t="s">
        <v>28</v>
      </c>
      <c r="I142" s="43" t="s">
        <v>25</v>
      </c>
      <c r="J142" s="7" t="s">
        <v>816</v>
      </c>
      <c r="K142" s="7"/>
      <c r="L142" s="7">
        <v>0</v>
      </c>
      <c r="M142" s="7">
        <v>8</v>
      </c>
      <c r="N142" s="36">
        <v>2</v>
      </c>
      <c r="O142" s="44">
        <v>2</v>
      </c>
      <c r="P142" s="43">
        <v>2</v>
      </c>
      <c r="Q142" s="7">
        <v>2</v>
      </c>
      <c r="R142" s="13">
        <v>0</v>
      </c>
      <c r="S142" s="7" t="s">
        <v>1027</v>
      </c>
    </row>
    <row r="143" spans="1:19" x14ac:dyDescent="0.25">
      <c r="A143" s="9" t="s">
        <v>149</v>
      </c>
      <c r="B143" s="9" t="s">
        <v>814</v>
      </c>
      <c r="C143" s="43" t="s">
        <v>432</v>
      </c>
      <c r="D143" s="7" t="s">
        <v>486</v>
      </c>
      <c r="E143" s="7" t="s">
        <v>487</v>
      </c>
      <c r="F143" s="7" t="s">
        <v>490</v>
      </c>
      <c r="G143" s="43" t="s">
        <v>140</v>
      </c>
      <c r="H143" s="7" t="s">
        <v>24</v>
      </c>
      <c r="I143" s="43" t="s">
        <v>25</v>
      </c>
      <c r="J143" s="7" t="s">
        <v>490</v>
      </c>
      <c r="K143" s="7"/>
      <c r="L143" s="7">
        <v>0</v>
      </c>
      <c r="M143" s="7">
        <v>1</v>
      </c>
      <c r="N143" s="36">
        <v>1</v>
      </c>
      <c r="O143" s="44">
        <v>1</v>
      </c>
      <c r="P143" s="43">
        <v>1</v>
      </c>
      <c r="Q143" s="7">
        <v>1</v>
      </c>
      <c r="R143" s="7">
        <v>0</v>
      </c>
      <c r="S143" s="7" t="s">
        <v>1028</v>
      </c>
    </row>
    <row r="144" spans="1:19" x14ac:dyDescent="0.25">
      <c r="A144" s="9" t="s">
        <v>149</v>
      </c>
      <c r="B144" s="9" t="s">
        <v>819</v>
      </c>
      <c r="C144" s="45" t="s">
        <v>19</v>
      </c>
      <c r="D144" s="7" t="s">
        <v>267</v>
      </c>
      <c r="E144" s="7" t="s">
        <v>268</v>
      </c>
      <c r="F144" s="7" t="s">
        <v>269</v>
      </c>
      <c r="G144" s="43" t="s">
        <v>23</v>
      </c>
      <c r="H144" s="7" t="s">
        <v>28</v>
      </c>
      <c r="I144" s="43" t="s">
        <v>25</v>
      </c>
      <c r="J144" s="7" t="s">
        <v>270</v>
      </c>
      <c r="K144" s="7"/>
      <c r="L144" s="7">
        <v>23</v>
      </c>
      <c r="M144" s="7">
        <v>80</v>
      </c>
      <c r="N144" s="36">
        <v>20</v>
      </c>
      <c r="O144" s="44">
        <v>20</v>
      </c>
      <c r="P144" s="118"/>
      <c r="Q144" s="118"/>
      <c r="R144" s="13">
        <v>20</v>
      </c>
      <c r="S144" s="60" t="s">
        <v>1029</v>
      </c>
    </row>
    <row r="145" spans="1:19" x14ac:dyDescent="0.25">
      <c r="A145" s="9" t="s">
        <v>149</v>
      </c>
      <c r="B145" s="9" t="s">
        <v>819</v>
      </c>
      <c r="C145" s="45" t="s">
        <v>19</v>
      </c>
      <c r="D145" s="7" t="s">
        <v>267</v>
      </c>
      <c r="E145" s="7" t="s">
        <v>274</v>
      </c>
      <c r="F145" s="7" t="s">
        <v>864</v>
      </c>
      <c r="G145" s="43" t="s">
        <v>23</v>
      </c>
      <c r="H145" s="7" t="s">
        <v>24</v>
      </c>
      <c r="I145" s="43" t="s">
        <v>25</v>
      </c>
      <c r="J145" s="7" t="s">
        <v>275</v>
      </c>
      <c r="K145" s="7"/>
      <c r="L145" s="7">
        <v>0</v>
      </c>
      <c r="M145" s="7">
        <v>1</v>
      </c>
      <c r="N145" s="36">
        <v>0</v>
      </c>
      <c r="O145" s="44">
        <v>1</v>
      </c>
      <c r="P145" s="118"/>
      <c r="Q145" s="118"/>
      <c r="R145" s="13">
        <v>0</v>
      </c>
      <c r="S145" s="28" t="s">
        <v>825</v>
      </c>
    </row>
    <row r="146" spans="1:19" x14ac:dyDescent="0.25">
      <c r="A146" s="9" t="s">
        <v>149</v>
      </c>
      <c r="B146" s="9" t="s">
        <v>819</v>
      </c>
      <c r="C146" s="45" t="s">
        <v>19</v>
      </c>
      <c r="D146" s="7" t="s">
        <v>267</v>
      </c>
      <c r="E146" s="7" t="s">
        <v>274</v>
      </c>
      <c r="F146" s="7" t="s">
        <v>865</v>
      </c>
      <c r="G146" s="43" t="s">
        <v>23</v>
      </c>
      <c r="H146" s="7" t="s">
        <v>24</v>
      </c>
      <c r="I146" s="43" t="s">
        <v>25</v>
      </c>
      <c r="J146" s="7" t="s">
        <v>276</v>
      </c>
      <c r="K146" s="7"/>
      <c r="L146" s="7">
        <v>0</v>
      </c>
      <c r="M146" s="7">
        <v>1</v>
      </c>
      <c r="N146" s="36">
        <v>0</v>
      </c>
      <c r="O146" s="44">
        <v>0</v>
      </c>
      <c r="P146" s="118"/>
      <c r="Q146" s="118"/>
      <c r="R146" s="13">
        <v>0</v>
      </c>
      <c r="S146" s="28" t="s">
        <v>1030</v>
      </c>
    </row>
    <row r="147" spans="1:19" x14ac:dyDescent="0.25">
      <c r="A147" s="9" t="s">
        <v>149</v>
      </c>
      <c r="B147" s="9" t="s">
        <v>819</v>
      </c>
      <c r="C147" s="45" t="s">
        <v>19</v>
      </c>
      <c r="D147" s="7" t="s">
        <v>267</v>
      </c>
      <c r="E147" s="7" t="s">
        <v>277</v>
      </c>
      <c r="F147" s="7" t="s">
        <v>278</v>
      </c>
      <c r="G147" s="43" t="s">
        <v>23</v>
      </c>
      <c r="H147" s="7" t="s">
        <v>28</v>
      </c>
      <c r="I147" s="43" t="s">
        <v>25</v>
      </c>
      <c r="J147" s="7" t="s">
        <v>822</v>
      </c>
      <c r="K147" s="7"/>
      <c r="L147" s="7">
        <v>0</v>
      </c>
      <c r="M147" s="7">
        <v>40</v>
      </c>
      <c r="N147" s="36">
        <v>10</v>
      </c>
      <c r="O147" s="44">
        <v>10</v>
      </c>
      <c r="P147" s="118"/>
      <c r="Q147" s="118"/>
      <c r="R147" s="28">
        <v>3</v>
      </c>
      <c r="S147" s="65" t="s">
        <v>1031</v>
      </c>
    </row>
    <row r="148" spans="1:19" x14ac:dyDescent="0.25">
      <c r="A148" s="9" t="s">
        <v>149</v>
      </c>
      <c r="B148" s="9" t="s">
        <v>819</v>
      </c>
      <c r="C148" s="45" t="s">
        <v>19</v>
      </c>
      <c r="D148" s="7" t="s">
        <v>267</v>
      </c>
      <c r="E148" s="7" t="s">
        <v>277</v>
      </c>
      <c r="F148" s="7" t="s">
        <v>280</v>
      </c>
      <c r="G148" s="43" t="s">
        <v>23</v>
      </c>
      <c r="H148" s="7" t="s">
        <v>28</v>
      </c>
      <c r="I148" s="43" t="s">
        <v>25</v>
      </c>
      <c r="J148" s="7" t="s">
        <v>281</v>
      </c>
      <c r="K148" s="7"/>
      <c r="L148" s="7">
        <v>0</v>
      </c>
      <c r="M148" s="7">
        <v>40</v>
      </c>
      <c r="N148" s="36">
        <v>10</v>
      </c>
      <c r="O148" s="44">
        <v>10</v>
      </c>
      <c r="P148" s="118"/>
      <c r="Q148" s="118"/>
      <c r="R148" s="64">
        <v>10</v>
      </c>
      <c r="S148" s="65" t="s">
        <v>1032</v>
      </c>
    </row>
    <row r="149" spans="1:19" x14ac:dyDescent="0.25">
      <c r="A149" s="9" t="s">
        <v>149</v>
      </c>
      <c r="B149" s="9" t="s">
        <v>819</v>
      </c>
      <c r="C149" s="45" t="s">
        <v>19</v>
      </c>
      <c r="D149" s="7" t="s">
        <v>267</v>
      </c>
      <c r="E149" s="7" t="s">
        <v>277</v>
      </c>
      <c r="F149" s="13" t="s">
        <v>823</v>
      </c>
      <c r="G149" s="43" t="s">
        <v>282</v>
      </c>
      <c r="H149" s="7" t="s">
        <v>28</v>
      </c>
      <c r="I149" s="43" t="s">
        <v>25</v>
      </c>
      <c r="J149" s="7" t="s">
        <v>283</v>
      </c>
      <c r="K149" s="7"/>
      <c r="L149" s="7">
        <v>0</v>
      </c>
      <c r="M149" s="7">
        <v>3200</v>
      </c>
      <c r="N149" s="36">
        <v>800</v>
      </c>
      <c r="O149" s="44">
        <v>800</v>
      </c>
      <c r="P149" s="118"/>
      <c r="Q149" s="118"/>
      <c r="R149" s="64">
        <v>0</v>
      </c>
      <c r="S149" s="65" t="s">
        <v>1033</v>
      </c>
    </row>
    <row r="150" spans="1:19" x14ac:dyDescent="0.25">
      <c r="A150" s="9" t="s">
        <v>149</v>
      </c>
      <c r="B150" s="9" t="s">
        <v>819</v>
      </c>
      <c r="C150" s="45" t="s">
        <v>19</v>
      </c>
      <c r="D150" s="7" t="s">
        <v>267</v>
      </c>
      <c r="E150" s="7" t="s">
        <v>277</v>
      </c>
      <c r="F150" s="7" t="s">
        <v>866</v>
      </c>
      <c r="G150" s="43" t="s">
        <v>282</v>
      </c>
      <c r="H150" s="7" t="s">
        <v>28</v>
      </c>
      <c r="I150" s="43" t="s">
        <v>25</v>
      </c>
      <c r="J150" s="7" t="s">
        <v>284</v>
      </c>
      <c r="K150" s="7"/>
      <c r="L150" s="7">
        <v>0</v>
      </c>
      <c r="M150" s="7">
        <v>3200</v>
      </c>
      <c r="N150" s="36">
        <v>800</v>
      </c>
      <c r="O150" s="44">
        <v>800</v>
      </c>
      <c r="P150" s="118"/>
      <c r="Q150" s="118"/>
      <c r="R150" s="64">
        <v>6</v>
      </c>
      <c r="S150" s="65" t="s">
        <v>1034</v>
      </c>
    </row>
    <row r="151" spans="1:19" x14ac:dyDescent="0.25">
      <c r="A151" s="9" t="s">
        <v>149</v>
      </c>
      <c r="B151" s="9" t="s">
        <v>819</v>
      </c>
      <c r="C151" s="43" t="s">
        <v>432</v>
      </c>
      <c r="D151" s="7" t="s">
        <v>535</v>
      </c>
      <c r="E151" s="7" t="s">
        <v>536</v>
      </c>
      <c r="F151" s="7" t="s">
        <v>537</v>
      </c>
      <c r="G151" s="43" t="s">
        <v>140</v>
      </c>
      <c r="H151" s="7" t="s">
        <v>28</v>
      </c>
      <c r="I151" s="43" t="s">
        <v>25</v>
      </c>
      <c r="J151" s="7" t="s">
        <v>831</v>
      </c>
      <c r="K151" s="7"/>
      <c r="L151" s="7">
        <v>0</v>
      </c>
      <c r="M151" s="7">
        <v>732</v>
      </c>
      <c r="N151" s="36">
        <v>183</v>
      </c>
      <c r="O151" s="44">
        <v>183</v>
      </c>
      <c r="P151" s="118"/>
      <c r="Q151" s="118"/>
      <c r="R151" s="28">
        <v>15</v>
      </c>
      <c r="S151" s="65" t="s">
        <v>833</v>
      </c>
    </row>
    <row r="152" spans="1:19" x14ac:dyDescent="0.25">
      <c r="A152" s="9" t="s">
        <v>149</v>
      </c>
      <c r="B152" s="9" t="s">
        <v>819</v>
      </c>
      <c r="C152" s="43" t="s">
        <v>432</v>
      </c>
      <c r="D152" s="7" t="s">
        <v>535</v>
      </c>
      <c r="E152" s="7" t="s">
        <v>536</v>
      </c>
      <c r="F152" s="7" t="s">
        <v>539</v>
      </c>
      <c r="G152" s="43" t="s">
        <v>140</v>
      </c>
      <c r="H152" s="7" t="s">
        <v>28</v>
      </c>
      <c r="I152" s="43" t="s">
        <v>25</v>
      </c>
      <c r="J152" s="7" t="s">
        <v>832</v>
      </c>
      <c r="K152" s="7"/>
      <c r="L152" s="7">
        <v>0</v>
      </c>
      <c r="M152" s="7">
        <v>804</v>
      </c>
      <c r="N152" s="36">
        <v>201</v>
      </c>
      <c r="O152" s="44">
        <v>201</v>
      </c>
      <c r="P152" s="118"/>
      <c r="Q152" s="118"/>
      <c r="R152" s="28">
        <v>0</v>
      </c>
      <c r="S152" s="65" t="s">
        <v>834</v>
      </c>
    </row>
    <row r="153" spans="1:19" ht="105" x14ac:dyDescent="0.25">
      <c r="A153" s="129" t="s">
        <v>149</v>
      </c>
      <c r="B153" s="129" t="s">
        <v>760</v>
      </c>
      <c r="C153" s="130" t="s">
        <v>287</v>
      </c>
      <c r="D153" s="73" t="s">
        <v>288</v>
      </c>
      <c r="E153" s="73" t="s">
        <v>289</v>
      </c>
      <c r="F153" s="7" t="s">
        <v>858</v>
      </c>
      <c r="G153" s="130" t="s">
        <v>140</v>
      </c>
      <c r="H153" s="73" t="s">
        <v>28</v>
      </c>
      <c r="I153" s="130" t="s">
        <v>25</v>
      </c>
      <c r="J153" s="73" t="s">
        <v>761</v>
      </c>
      <c r="K153" s="73"/>
      <c r="L153" s="73">
        <v>0</v>
      </c>
      <c r="M153" s="73">
        <v>480</v>
      </c>
      <c r="N153" s="131">
        <v>120</v>
      </c>
      <c r="O153" s="132">
        <v>120</v>
      </c>
      <c r="P153" s="130">
        <v>120</v>
      </c>
      <c r="Q153" s="73">
        <v>120</v>
      </c>
      <c r="R153" s="74">
        <v>10</v>
      </c>
      <c r="S153" s="28" t="s">
        <v>762</v>
      </c>
    </row>
    <row r="154" spans="1:19" ht="135" x14ac:dyDescent="0.25">
      <c r="A154" s="129" t="s">
        <v>149</v>
      </c>
      <c r="B154" s="129" t="s">
        <v>760</v>
      </c>
      <c r="C154" s="130" t="s">
        <v>287</v>
      </c>
      <c r="D154" s="73" t="s">
        <v>288</v>
      </c>
      <c r="E154" s="73" t="s">
        <v>292</v>
      </c>
      <c r="F154" s="73" t="s">
        <v>293</v>
      </c>
      <c r="G154" s="130" t="s">
        <v>23</v>
      </c>
      <c r="H154" s="73" t="s">
        <v>24</v>
      </c>
      <c r="I154" s="130" t="s">
        <v>25</v>
      </c>
      <c r="J154" s="73" t="s">
        <v>293</v>
      </c>
      <c r="K154" s="73"/>
      <c r="L154" s="73">
        <v>1</v>
      </c>
      <c r="M154" s="73">
        <v>1</v>
      </c>
      <c r="N154" s="131">
        <v>1</v>
      </c>
      <c r="O154" s="132">
        <v>1</v>
      </c>
      <c r="P154" s="130">
        <v>1</v>
      </c>
      <c r="Q154" s="73">
        <v>1</v>
      </c>
      <c r="R154" s="74">
        <v>0</v>
      </c>
      <c r="S154" s="28" t="s">
        <v>763</v>
      </c>
    </row>
    <row r="155" spans="1:19" ht="135" x14ac:dyDescent="0.25">
      <c r="A155" s="129" t="s">
        <v>149</v>
      </c>
      <c r="B155" s="129" t="s">
        <v>760</v>
      </c>
      <c r="C155" s="130" t="s">
        <v>287</v>
      </c>
      <c r="D155" s="73" t="s">
        <v>288</v>
      </c>
      <c r="E155" s="73" t="s">
        <v>292</v>
      </c>
      <c r="F155" s="7" t="s">
        <v>859</v>
      </c>
      <c r="G155" s="130" t="s">
        <v>23</v>
      </c>
      <c r="H155" s="73" t="s">
        <v>28</v>
      </c>
      <c r="I155" s="130" t="s">
        <v>25</v>
      </c>
      <c r="J155" s="73" t="s">
        <v>295</v>
      </c>
      <c r="K155" s="73"/>
      <c r="L155" s="73">
        <v>0</v>
      </c>
      <c r="M155" s="73">
        <v>40</v>
      </c>
      <c r="N155" s="131">
        <v>10</v>
      </c>
      <c r="O155" s="132">
        <v>10</v>
      </c>
      <c r="P155" s="130">
        <v>10</v>
      </c>
      <c r="Q155" s="73">
        <v>10</v>
      </c>
      <c r="R155" s="74">
        <v>3</v>
      </c>
      <c r="S155" s="28" t="s">
        <v>764</v>
      </c>
    </row>
    <row r="156" spans="1:19" ht="225" x14ac:dyDescent="0.25">
      <c r="A156" s="129" t="s">
        <v>149</v>
      </c>
      <c r="B156" s="129" t="s">
        <v>760</v>
      </c>
      <c r="C156" s="130" t="s">
        <v>287</v>
      </c>
      <c r="D156" s="73" t="s">
        <v>288</v>
      </c>
      <c r="E156" s="73" t="s">
        <v>298</v>
      </c>
      <c r="F156" s="73" t="s">
        <v>299</v>
      </c>
      <c r="G156" s="130" t="s">
        <v>23</v>
      </c>
      <c r="H156" s="73" t="s">
        <v>28</v>
      </c>
      <c r="I156" s="130" t="s">
        <v>25</v>
      </c>
      <c r="J156" s="73" t="s">
        <v>300</v>
      </c>
      <c r="K156" s="73"/>
      <c r="L156" s="73">
        <v>0</v>
      </c>
      <c r="M156" s="73">
        <v>4</v>
      </c>
      <c r="N156" s="131">
        <v>1</v>
      </c>
      <c r="O156" s="132">
        <v>1</v>
      </c>
      <c r="P156" s="130">
        <v>1</v>
      </c>
      <c r="Q156" s="73">
        <v>1</v>
      </c>
      <c r="R156" s="74">
        <v>14</v>
      </c>
      <c r="S156" s="28" t="s">
        <v>1035</v>
      </c>
    </row>
    <row r="157" spans="1:19" ht="165" x14ac:dyDescent="0.25">
      <c r="A157" s="129" t="s">
        <v>149</v>
      </c>
      <c r="B157" s="129" t="s">
        <v>760</v>
      </c>
      <c r="C157" s="130" t="s">
        <v>287</v>
      </c>
      <c r="D157" s="73" t="s">
        <v>288</v>
      </c>
      <c r="E157" s="73" t="s">
        <v>305</v>
      </c>
      <c r="F157" s="7" t="s">
        <v>306</v>
      </c>
      <c r="G157" s="130" t="s">
        <v>23</v>
      </c>
      <c r="H157" s="73" t="s">
        <v>24</v>
      </c>
      <c r="I157" s="130" t="s">
        <v>25</v>
      </c>
      <c r="J157" s="73" t="s">
        <v>307</v>
      </c>
      <c r="K157" s="73"/>
      <c r="L157" s="73">
        <v>0</v>
      </c>
      <c r="M157" s="73">
        <v>1</v>
      </c>
      <c r="N157" s="131">
        <v>1</v>
      </c>
      <c r="O157" s="132">
        <v>1</v>
      </c>
      <c r="P157" s="130">
        <v>1</v>
      </c>
      <c r="Q157" s="73">
        <v>1</v>
      </c>
      <c r="R157" s="74">
        <v>0</v>
      </c>
      <c r="S157" s="28" t="s">
        <v>763</v>
      </c>
    </row>
    <row r="158" spans="1:19" ht="135" x14ac:dyDescent="0.25">
      <c r="A158" s="129" t="s">
        <v>149</v>
      </c>
      <c r="B158" s="129" t="s">
        <v>760</v>
      </c>
      <c r="C158" s="130" t="s">
        <v>287</v>
      </c>
      <c r="D158" s="73" t="s">
        <v>288</v>
      </c>
      <c r="E158" s="73" t="s">
        <v>308</v>
      </c>
      <c r="F158" s="7" t="s">
        <v>309</v>
      </c>
      <c r="G158" s="130" t="s">
        <v>23</v>
      </c>
      <c r="H158" s="73" t="s">
        <v>28</v>
      </c>
      <c r="I158" s="130" t="s">
        <v>25</v>
      </c>
      <c r="J158" s="73" t="s">
        <v>310</v>
      </c>
      <c r="K158" s="73"/>
      <c r="L158" s="73">
        <v>1</v>
      </c>
      <c r="M158" s="73">
        <v>3</v>
      </c>
      <c r="N158" s="131">
        <v>5</v>
      </c>
      <c r="O158" s="132">
        <v>1</v>
      </c>
      <c r="P158" s="130">
        <v>1</v>
      </c>
      <c r="Q158" s="73">
        <v>1</v>
      </c>
      <c r="R158" s="74">
        <v>4</v>
      </c>
      <c r="S158" s="28" t="s">
        <v>1036</v>
      </c>
    </row>
    <row r="159" spans="1:19" ht="165" x14ac:dyDescent="0.25">
      <c r="A159" s="129" t="s">
        <v>149</v>
      </c>
      <c r="B159" s="129" t="s">
        <v>760</v>
      </c>
      <c r="C159" s="130" t="s">
        <v>287</v>
      </c>
      <c r="D159" s="73" t="s">
        <v>288</v>
      </c>
      <c r="E159" s="73" t="s">
        <v>311</v>
      </c>
      <c r="F159" s="73" t="s">
        <v>312</v>
      </c>
      <c r="G159" s="130" t="s">
        <v>23</v>
      </c>
      <c r="H159" s="73" t="s">
        <v>28</v>
      </c>
      <c r="I159" s="130" t="s">
        <v>25</v>
      </c>
      <c r="J159" s="73" t="s">
        <v>313</v>
      </c>
      <c r="K159" s="73"/>
      <c r="L159" s="73">
        <v>0</v>
      </c>
      <c r="M159" s="73">
        <v>32</v>
      </c>
      <c r="N159" s="131">
        <v>8</v>
      </c>
      <c r="O159" s="132">
        <v>8</v>
      </c>
      <c r="P159" s="130">
        <v>8</v>
      </c>
      <c r="Q159" s="73">
        <v>8</v>
      </c>
      <c r="R159" s="74">
        <v>14</v>
      </c>
      <c r="S159" s="28" t="s">
        <v>1035</v>
      </c>
    </row>
    <row r="160" spans="1:19" ht="135" x14ac:dyDescent="0.25">
      <c r="A160" s="129" t="s">
        <v>149</v>
      </c>
      <c r="B160" s="129" t="s">
        <v>760</v>
      </c>
      <c r="C160" s="130" t="s">
        <v>287</v>
      </c>
      <c r="D160" s="73" t="s">
        <v>288</v>
      </c>
      <c r="E160" s="73" t="s">
        <v>314</v>
      </c>
      <c r="F160" s="73" t="s">
        <v>315</v>
      </c>
      <c r="G160" s="130" t="s">
        <v>23</v>
      </c>
      <c r="H160" s="73" t="s">
        <v>28</v>
      </c>
      <c r="I160" s="130" t="s">
        <v>25</v>
      </c>
      <c r="J160" s="73" t="s">
        <v>316</v>
      </c>
      <c r="K160" s="73"/>
      <c r="L160" s="73">
        <v>0</v>
      </c>
      <c r="M160" s="73">
        <v>4</v>
      </c>
      <c r="N160" s="131">
        <v>1</v>
      </c>
      <c r="O160" s="132">
        <v>1</v>
      </c>
      <c r="P160" s="130">
        <v>1</v>
      </c>
      <c r="Q160" s="73">
        <v>1</v>
      </c>
      <c r="R160" s="74">
        <v>0</v>
      </c>
      <c r="S160" s="28">
        <v>0</v>
      </c>
    </row>
    <row r="161" spans="1:19" ht="165" x14ac:dyDescent="0.25">
      <c r="A161" s="129" t="s">
        <v>149</v>
      </c>
      <c r="B161" s="129" t="s">
        <v>760</v>
      </c>
      <c r="C161" s="133" t="s">
        <v>287</v>
      </c>
      <c r="D161" s="74" t="s">
        <v>324</v>
      </c>
      <c r="E161" s="74" t="s">
        <v>328</v>
      </c>
      <c r="F161" s="74" t="s">
        <v>329</v>
      </c>
      <c r="G161" s="133" t="s">
        <v>23</v>
      </c>
      <c r="H161" s="74" t="s">
        <v>28</v>
      </c>
      <c r="I161" s="133" t="s">
        <v>25</v>
      </c>
      <c r="J161" s="74" t="s">
        <v>769</v>
      </c>
      <c r="K161" s="74"/>
      <c r="L161" s="74">
        <v>0</v>
      </c>
      <c r="M161" s="74">
        <v>4</v>
      </c>
      <c r="N161" s="131">
        <v>1</v>
      </c>
      <c r="O161" s="132">
        <v>1</v>
      </c>
      <c r="P161" s="133">
        <v>1</v>
      </c>
      <c r="Q161" s="74">
        <v>1</v>
      </c>
      <c r="R161" s="74">
        <v>0</v>
      </c>
      <c r="S161" s="52">
        <v>0</v>
      </c>
    </row>
    <row r="162" spans="1:19" ht="180" x14ac:dyDescent="0.25">
      <c r="A162" s="129" t="s">
        <v>149</v>
      </c>
      <c r="B162" s="129" t="s">
        <v>760</v>
      </c>
      <c r="C162" s="130" t="s">
        <v>287</v>
      </c>
      <c r="D162" s="73" t="s">
        <v>324</v>
      </c>
      <c r="E162" s="73" t="s">
        <v>331</v>
      </c>
      <c r="F162" s="7" t="s">
        <v>332</v>
      </c>
      <c r="G162" s="130" t="s">
        <v>140</v>
      </c>
      <c r="H162" s="73" t="s">
        <v>24</v>
      </c>
      <c r="I162" s="130" t="s">
        <v>25</v>
      </c>
      <c r="J162" s="73" t="s">
        <v>771</v>
      </c>
      <c r="K162" s="73"/>
      <c r="L162" s="73">
        <v>1</v>
      </c>
      <c r="M162" s="73">
        <v>1</v>
      </c>
      <c r="N162" s="131">
        <v>1</v>
      </c>
      <c r="O162" s="132">
        <v>1</v>
      </c>
      <c r="P162" s="130">
        <v>1</v>
      </c>
      <c r="Q162" s="73">
        <v>1</v>
      </c>
      <c r="R162" s="74">
        <v>1</v>
      </c>
      <c r="S162" s="28" t="s">
        <v>772</v>
      </c>
    </row>
    <row r="163" spans="1:19" ht="135" x14ac:dyDescent="0.25">
      <c r="A163" s="129" t="s">
        <v>149</v>
      </c>
      <c r="B163" s="129" t="s">
        <v>760</v>
      </c>
      <c r="C163" s="133" t="s">
        <v>287</v>
      </c>
      <c r="D163" s="74" t="s">
        <v>324</v>
      </c>
      <c r="E163" s="74" t="s">
        <v>334</v>
      </c>
      <c r="F163" s="74" t="s">
        <v>335</v>
      </c>
      <c r="G163" s="133" t="s">
        <v>140</v>
      </c>
      <c r="H163" s="74" t="s">
        <v>28</v>
      </c>
      <c r="I163" s="133" t="s">
        <v>25</v>
      </c>
      <c r="J163" s="74" t="s">
        <v>335</v>
      </c>
      <c r="K163" s="74"/>
      <c r="L163" s="74">
        <v>0</v>
      </c>
      <c r="M163" s="74">
        <v>1</v>
      </c>
      <c r="N163" s="131">
        <v>0</v>
      </c>
      <c r="O163" s="132">
        <v>0</v>
      </c>
      <c r="P163" s="133">
        <v>0</v>
      </c>
      <c r="Q163" s="74">
        <v>1</v>
      </c>
      <c r="R163" s="74">
        <v>0</v>
      </c>
      <c r="S163" s="52">
        <v>0</v>
      </c>
    </row>
    <row r="164" spans="1:19" ht="135" x14ac:dyDescent="0.25">
      <c r="A164" s="129" t="s">
        <v>149</v>
      </c>
      <c r="B164" s="129" t="s">
        <v>760</v>
      </c>
      <c r="C164" s="133" t="s">
        <v>432</v>
      </c>
      <c r="D164" s="74" t="s">
        <v>433</v>
      </c>
      <c r="E164" s="74" t="s">
        <v>465</v>
      </c>
      <c r="F164" s="74" t="s">
        <v>466</v>
      </c>
      <c r="G164" s="133" t="s">
        <v>23</v>
      </c>
      <c r="H164" s="74" t="s">
        <v>28</v>
      </c>
      <c r="I164" s="133" t="s">
        <v>25</v>
      </c>
      <c r="J164" s="74" t="s">
        <v>773</v>
      </c>
      <c r="K164" s="74"/>
      <c r="L164" s="74">
        <v>0</v>
      </c>
      <c r="M164" s="74">
        <v>4</v>
      </c>
      <c r="N164" s="131">
        <v>1</v>
      </c>
      <c r="O164" s="132">
        <v>1</v>
      </c>
      <c r="P164" s="133">
        <v>1</v>
      </c>
      <c r="Q164" s="74">
        <v>1</v>
      </c>
      <c r="R164" s="74">
        <v>4</v>
      </c>
      <c r="S164" s="52" t="s">
        <v>1036</v>
      </c>
    </row>
    <row r="165" spans="1:19" x14ac:dyDescent="0.25">
      <c r="A165" s="9" t="s">
        <v>149</v>
      </c>
      <c r="B165" s="9" t="s">
        <v>835</v>
      </c>
      <c r="C165" s="43" t="s">
        <v>382</v>
      </c>
      <c r="D165" s="7" t="s">
        <v>417</v>
      </c>
      <c r="E165" s="7" t="s">
        <v>418</v>
      </c>
      <c r="F165" s="7" t="s">
        <v>419</v>
      </c>
      <c r="G165" s="43" t="s">
        <v>23</v>
      </c>
      <c r="H165" s="7" t="s">
        <v>28</v>
      </c>
      <c r="I165" s="43" t="s">
        <v>25</v>
      </c>
      <c r="J165" s="7" t="s">
        <v>420</v>
      </c>
      <c r="K165" s="7"/>
      <c r="L165" s="7">
        <v>2</v>
      </c>
      <c r="M165" s="7">
        <v>8</v>
      </c>
      <c r="N165" s="36">
        <v>2</v>
      </c>
      <c r="O165" s="44">
        <v>2</v>
      </c>
      <c r="P165" s="118"/>
      <c r="Q165" s="118"/>
      <c r="R165" s="134">
        <v>2</v>
      </c>
      <c r="S165" s="134" t="s">
        <v>1037</v>
      </c>
    </row>
    <row r="166" spans="1:19" x14ac:dyDescent="0.25">
      <c r="A166" s="9" t="s">
        <v>149</v>
      </c>
      <c r="B166" s="9" t="s">
        <v>835</v>
      </c>
      <c r="C166" s="43" t="s">
        <v>382</v>
      </c>
      <c r="D166" s="7" t="s">
        <v>417</v>
      </c>
      <c r="E166" s="7" t="s">
        <v>421</v>
      </c>
      <c r="F166" s="7" t="s">
        <v>422</v>
      </c>
      <c r="G166" s="43" t="s">
        <v>23</v>
      </c>
      <c r="H166" s="7" t="s">
        <v>28</v>
      </c>
      <c r="I166" s="43" t="s">
        <v>25</v>
      </c>
      <c r="J166" s="7" t="s">
        <v>837</v>
      </c>
      <c r="K166" s="7"/>
      <c r="L166" s="7">
        <v>0</v>
      </c>
      <c r="M166" s="7">
        <v>4</v>
      </c>
      <c r="N166" s="36">
        <v>1</v>
      </c>
      <c r="O166" s="44">
        <v>1</v>
      </c>
      <c r="P166" s="118"/>
      <c r="Q166" s="118"/>
      <c r="R166" s="134">
        <v>0</v>
      </c>
      <c r="S166" s="134" t="s">
        <v>841</v>
      </c>
    </row>
    <row r="167" spans="1:19" x14ac:dyDescent="0.25">
      <c r="A167" s="9" t="s">
        <v>149</v>
      </c>
      <c r="B167" s="9" t="s">
        <v>835</v>
      </c>
      <c r="C167" s="43" t="s">
        <v>382</v>
      </c>
      <c r="D167" s="7" t="s">
        <v>417</v>
      </c>
      <c r="E167" s="7" t="s">
        <v>424</v>
      </c>
      <c r="F167" s="7" t="s">
        <v>425</v>
      </c>
      <c r="G167" s="43" t="s">
        <v>23</v>
      </c>
      <c r="H167" s="7" t="s">
        <v>28</v>
      </c>
      <c r="I167" s="43" t="s">
        <v>25</v>
      </c>
      <c r="J167" s="7" t="s">
        <v>838</v>
      </c>
      <c r="K167" s="7"/>
      <c r="L167" s="7">
        <v>0</v>
      </c>
      <c r="M167" s="7">
        <v>4</v>
      </c>
      <c r="N167" s="36">
        <v>1</v>
      </c>
      <c r="O167" s="44">
        <v>1</v>
      </c>
      <c r="P167" s="118"/>
      <c r="Q167" s="118"/>
      <c r="R167" s="134">
        <v>1</v>
      </c>
      <c r="S167" s="135" t="s">
        <v>1038</v>
      </c>
    </row>
    <row r="168" spans="1:19" x14ac:dyDescent="0.25">
      <c r="A168" s="9" t="s">
        <v>149</v>
      </c>
      <c r="B168" s="9" t="s">
        <v>835</v>
      </c>
      <c r="C168" s="43" t="s">
        <v>382</v>
      </c>
      <c r="D168" s="7" t="s">
        <v>417</v>
      </c>
      <c r="E168" s="7" t="s">
        <v>427</v>
      </c>
      <c r="F168" s="7" t="s">
        <v>870</v>
      </c>
      <c r="G168" s="43" t="s">
        <v>23</v>
      </c>
      <c r="H168" s="7" t="s">
        <v>24</v>
      </c>
      <c r="I168" s="43" t="s">
        <v>25</v>
      </c>
      <c r="J168" s="7" t="s">
        <v>428</v>
      </c>
      <c r="K168" s="7"/>
      <c r="L168" s="7">
        <v>0</v>
      </c>
      <c r="M168" s="7">
        <v>5</v>
      </c>
      <c r="N168" s="36">
        <v>5</v>
      </c>
      <c r="O168" s="44">
        <v>5</v>
      </c>
      <c r="P168" s="118"/>
      <c r="Q168" s="118"/>
      <c r="R168" s="134">
        <v>2</v>
      </c>
      <c r="S168" s="135" t="s">
        <v>1039</v>
      </c>
    </row>
    <row r="169" spans="1:19" x14ac:dyDescent="0.25">
      <c r="A169" s="9" t="s">
        <v>149</v>
      </c>
      <c r="B169" s="9" t="s">
        <v>835</v>
      </c>
      <c r="C169" s="43" t="s">
        <v>382</v>
      </c>
      <c r="D169" s="7" t="s">
        <v>417</v>
      </c>
      <c r="E169" s="7" t="s">
        <v>429</v>
      </c>
      <c r="F169" s="7" t="s">
        <v>419</v>
      </c>
      <c r="G169" s="43" t="s">
        <v>23</v>
      </c>
      <c r="H169" s="7" t="s">
        <v>28</v>
      </c>
      <c r="I169" s="43" t="s">
        <v>25</v>
      </c>
      <c r="J169" s="7" t="s">
        <v>420</v>
      </c>
      <c r="K169" s="7"/>
      <c r="L169" s="7">
        <v>2</v>
      </c>
      <c r="M169" s="7">
        <v>8</v>
      </c>
      <c r="N169" s="36">
        <v>2</v>
      </c>
      <c r="O169" s="44">
        <v>2</v>
      </c>
      <c r="P169" s="118"/>
      <c r="Q169" s="118"/>
      <c r="R169" s="134">
        <v>1</v>
      </c>
      <c r="S169" s="135" t="s">
        <v>1040</v>
      </c>
    </row>
    <row r="170" spans="1:19" x14ac:dyDescent="0.25">
      <c r="A170" s="9" t="s">
        <v>149</v>
      </c>
      <c r="B170" s="9" t="s">
        <v>777</v>
      </c>
      <c r="C170" s="45" t="s">
        <v>19</v>
      </c>
      <c r="D170" s="13" t="s">
        <v>150</v>
      </c>
      <c r="E170" s="13" t="s">
        <v>168</v>
      </c>
      <c r="F170" s="13" t="s">
        <v>169</v>
      </c>
      <c r="G170" s="45" t="s">
        <v>23</v>
      </c>
      <c r="H170" s="13" t="s">
        <v>28</v>
      </c>
      <c r="I170" s="45" t="s">
        <v>25</v>
      </c>
      <c r="J170" s="13" t="s">
        <v>170</v>
      </c>
      <c r="K170" s="13"/>
      <c r="L170" s="13">
        <v>10168.780000000001</v>
      </c>
      <c r="M170" s="13">
        <v>12000</v>
      </c>
      <c r="N170" s="36">
        <v>3000</v>
      </c>
      <c r="O170" s="44">
        <v>3000</v>
      </c>
      <c r="P170" s="45">
        <v>3000</v>
      </c>
      <c r="Q170" s="13">
        <v>3000</v>
      </c>
      <c r="R170" s="10">
        <v>2458.9299999999998</v>
      </c>
      <c r="S170" s="14" t="s">
        <v>1041</v>
      </c>
    </row>
    <row r="171" spans="1:19" x14ac:dyDescent="0.25">
      <c r="A171" s="9" t="s">
        <v>149</v>
      </c>
      <c r="B171" s="9" t="s">
        <v>779</v>
      </c>
      <c r="C171" s="43" t="s">
        <v>287</v>
      </c>
      <c r="D171" s="7" t="s">
        <v>288</v>
      </c>
      <c r="E171" s="7" t="s">
        <v>296</v>
      </c>
      <c r="F171" s="7" t="s">
        <v>780</v>
      </c>
      <c r="G171" s="43" t="s">
        <v>140</v>
      </c>
      <c r="H171" s="7" t="s">
        <v>24</v>
      </c>
      <c r="I171" s="43" t="s">
        <v>25</v>
      </c>
      <c r="J171" s="7" t="s">
        <v>780</v>
      </c>
      <c r="K171" s="7"/>
      <c r="L171" s="7">
        <v>0</v>
      </c>
      <c r="M171" s="7">
        <v>10</v>
      </c>
      <c r="N171" s="36">
        <v>10</v>
      </c>
      <c r="O171" s="44">
        <v>10</v>
      </c>
      <c r="P171" s="43">
        <v>10</v>
      </c>
      <c r="Q171" s="7">
        <v>10</v>
      </c>
      <c r="R171" s="7">
        <v>0</v>
      </c>
      <c r="S171" s="54" t="s">
        <v>1042</v>
      </c>
    </row>
    <row r="172" spans="1:19" x14ac:dyDescent="0.25">
      <c r="A172" s="9" t="s">
        <v>149</v>
      </c>
      <c r="B172" s="9" t="s">
        <v>754</v>
      </c>
      <c r="C172" s="43" t="s">
        <v>19</v>
      </c>
      <c r="D172" s="7" t="s">
        <v>173</v>
      </c>
      <c r="E172" s="7" t="s">
        <v>207</v>
      </c>
      <c r="F172" s="7" t="s">
        <v>755</v>
      </c>
      <c r="G172" s="43" t="s">
        <v>23</v>
      </c>
      <c r="H172" s="7" t="s">
        <v>28</v>
      </c>
      <c r="I172" s="43" t="s">
        <v>25</v>
      </c>
      <c r="J172" s="44" t="s">
        <v>755</v>
      </c>
      <c r="K172" s="7"/>
      <c r="L172" s="7">
        <v>0</v>
      </c>
      <c r="M172" s="7">
        <v>4</v>
      </c>
      <c r="N172" s="36">
        <v>1</v>
      </c>
      <c r="O172" s="44">
        <v>1</v>
      </c>
      <c r="P172" s="43">
        <v>1</v>
      </c>
      <c r="Q172" s="7">
        <v>1</v>
      </c>
      <c r="R172" s="75">
        <v>0</v>
      </c>
      <c r="S172" s="113" t="s">
        <v>1043</v>
      </c>
    </row>
    <row r="173" spans="1:19" x14ac:dyDescent="0.25">
      <c r="A173" s="9" t="s">
        <v>149</v>
      </c>
      <c r="B173" s="9" t="s">
        <v>756</v>
      </c>
      <c r="C173" s="45" t="s">
        <v>287</v>
      </c>
      <c r="D173" s="13" t="s">
        <v>288</v>
      </c>
      <c r="E173" s="13" t="s">
        <v>317</v>
      </c>
      <c r="F173" s="13" t="s">
        <v>318</v>
      </c>
      <c r="G173" s="45" t="s">
        <v>140</v>
      </c>
      <c r="H173" s="13" t="s">
        <v>24</v>
      </c>
      <c r="I173" s="45" t="s">
        <v>25</v>
      </c>
      <c r="J173" s="13" t="s">
        <v>757</v>
      </c>
      <c r="K173" s="13"/>
      <c r="L173" s="13">
        <v>0</v>
      </c>
      <c r="M173" s="13">
        <v>1</v>
      </c>
      <c r="N173" s="36">
        <v>1</v>
      </c>
      <c r="O173" s="44">
        <v>1</v>
      </c>
      <c r="P173" s="45">
        <v>1</v>
      </c>
      <c r="Q173" s="13">
        <v>1</v>
      </c>
      <c r="R173" s="75">
        <v>0.25</v>
      </c>
      <c r="S173" s="136" t="s">
        <v>1044</v>
      </c>
    </row>
    <row r="174" spans="1:19" x14ac:dyDescent="0.25">
      <c r="A174" s="9" t="s">
        <v>149</v>
      </c>
      <c r="B174" s="9" t="s">
        <v>754</v>
      </c>
      <c r="C174" s="43" t="s">
        <v>287</v>
      </c>
      <c r="D174" s="7" t="s">
        <v>336</v>
      </c>
      <c r="E174" s="7" t="s">
        <v>337</v>
      </c>
      <c r="F174" s="7" t="s">
        <v>338</v>
      </c>
      <c r="G174" s="43" t="s">
        <v>23</v>
      </c>
      <c r="H174" s="7" t="s">
        <v>28</v>
      </c>
      <c r="I174" s="43" t="s">
        <v>25</v>
      </c>
      <c r="J174" s="44" t="s">
        <v>338</v>
      </c>
      <c r="K174" s="7"/>
      <c r="L174" s="7">
        <v>0</v>
      </c>
      <c r="M174" s="7">
        <v>4</v>
      </c>
      <c r="N174" s="36">
        <v>1</v>
      </c>
      <c r="O174" s="44">
        <v>1</v>
      </c>
      <c r="P174" s="43">
        <v>1</v>
      </c>
      <c r="Q174" s="7">
        <v>1</v>
      </c>
      <c r="R174" s="76">
        <v>1</v>
      </c>
      <c r="S174" s="137" t="s">
        <v>1045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6"/>
  <sheetViews>
    <sheetView workbookViewId="0">
      <selection activeCell="F9" sqref="F9"/>
    </sheetView>
  </sheetViews>
  <sheetFormatPr baseColWidth="10" defaultRowHeight="15" x14ac:dyDescent="0.25"/>
  <sheetData>
    <row r="1" spans="1:2" x14ac:dyDescent="0.25">
      <c r="A1">
        <v>1164420</v>
      </c>
      <c r="B1">
        <v>1541</v>
      </c>
    </row>
    <row r="2" spans="1:2" x14ac:dyDescent="0.25">
      <c r="A2">
        <v>1164421</v>
      </c>
      <c r="B2">
        <v>5</v>
      </c>
    </row>
    <row r="3" spans="1:2" x14ac:dyDescent="0.25">
      <c r="A3">
        <v>1164422</v>
      </c>
      <c r="B3">
        <v>1</v>
      </c>
    </row>
    <row r="4" spans="1:2" x14ac:dyDescent="0.25">
      <c r="A4">
        <v>1164423</v>
      </c>
      <c r="B4">
        <v>21</v>
      </c>
    </row>
    <row r="5" spans="1:2" x14ac:dyDescent="0.25">
      <c r="A5">
        <v>1164424</v>
      </c>
      <c r="B5">
        <v>4</v>
      </c>
    </row>
    <row r="6" spans="1:2" x14ac:dyDescent="0.25">
      <c r="A6">
        <v>1164425</v>
      </c>
      <c r="B6">
        <v>1</v>
      </c>
    </row>
    <row r="7" spans="1:2" x14ac:dyDescent="0.25">
      <c r="A7">
        <v>1164426</v>
      </c>
      <c r="B7">
        <v>117</v>
      </c>
    </row>
    <row r="8" spans="1:2" x14ac:dyDescent="0.25">
      <c r="A8">
        <v>1164427</v>
      </c>
      <c r="B8">
        <v>50</v>
      </c>
    </row>
    <row r="9" spans="1:2" x14ac:dyDescent="0.25">
      <c r="A9">
        <v>1164428</v>
      </c>
      <c r="B9">
        <v>1</v>
      </c>
    </row>
    <row r="10" spans="1:2" x14ac:dyDescent="0.25">
      <c r="A10">
        <v>1164429</v>
      </c>
      <c r="B10">
        <v>1</v>
      </c>
    </row>
    <row r="11" spans="1:2" x14ac:dyDescent="0.25">
      <c r="A11">
        <v>1164430</v>
      </c>
      <c r="B11">
        <v>4</v>
      </c>
    </row>
    <row r="12" spans="1:2" x14ac:dyDescent="0.25">
      <c r="A12">
        <v>1164431</v>
      </c>
      <c r="B12">
        <v>1000</v>
      </c>
    </row>
    <row r="13" spans="1:2" x14ac:dyDescent="0.25">
      <c r="A13">
        <v>1164432</v>
      </c>
      <c r="B13">
        <v>6300</v>
      </c>
    </row>
    <row r="14" spans="1:2" x14ac:dyDescent="0.25">
      <c r="A14">
        <v>1164433</v>
      </c>
      <c r="B14">
        <v>9000</v>
      </c>
    </row>
    <row r="15" spans="1:2" x14ac:dyDescent="0.25">
      <c r="A15">
        <v>1164434</v>
      </c>
      <c r="B15">
        <v>100</v>
      </c>
    </row>
    <row r="16" spans="1:2" x14ac:dyDescent="0.25">
      <c r="A16">
        <v>1164578</v>
      </c>
      <c r="B16">
        <v>3</v>
      </c>
    </row>
    <row r="17" spans="1:2" x14ac:dyDescent="0.25">
      <c r="A17">
        <v>1164579</v>
      </c>
      <c r="B17">
        <v>0</v>
      </c>
    </row>
    <row r="18" spans="1:2" x14ac:dyDescent="0.25">
      <c r="A18">
        <v>1164435</v>
      </c>
      <c r="B18">
        <v>1</v>
      </c>
    </row>
    <row r="19" spans="1:2" x14ac:dyDescent="0.25">
      <c r="A19">
        <v>1164436</v>
      </c>
      <c r="B19">
        <v>1</v>
      </c>
    </row>
    <row r="20" spans="1:2" x14ac:dyDescent="0.25">
      <c r="A20">
        <v>1164437</v>
      </c>
      <c r="B20">
        <v>0</v>
      </c>
    </row>
    <row r="21" spans="1:2" x14ac:dyDescent="0.25">
      <c r="A21">
        <v>1164438</v>
      </c>
      <c r="B21">
        <v>1</v>
      </c>
    </row>
    <row r="22" spans="1:2" x14ac:dyDescent="0.25">
      <c r="A22">
        <v>1164439</v>
      </c>
      <c r="B22">
        <v>13</v>
      </c>
    </row>
    <row r="23" spans="1:2" x14ac:dyDescent="0.25">
      <c r="A23">
        <v>1164440</v>
      </c>
      <c r="B23">
        <v>12</v>
      </c>
    </row>
    <row r="24" spans="1:2" x14ac:dyDescent="0.25">
      <c r="A24">
        <v>1164441</v>
      </c>
      <c r="B24">
        <v>169</v>
      </c>
    </row>
    <row r="25" spans="1:2" x14ac:dyDescent="0.25">
      <c r="A25">
        <v>1164442</v>
      </c>
      <c r="B25">
        <v>1</v>
      </c>
    </row>
    <row r="26" spans="1:2" x14ac:dyDescent="0.25">
      <c r="A26">
        <v>1164443</v>
      </c>
      <c r="B26">
        <v>1</v>
      </c>
    </row>
    <row r="27" spans="1:2" x14ac:dyDescent="0.25">
      <c r="A27">
        <v>1164444</v>
      </c>
      <c r="B27">
        <v>27</v>
      </c>
    </row>
    <row r="28" spans="1:2" x14ac:dyDescent="0.25">
      <c r="A28">
        <v>1164445</v>
      </c>
      <c r="B28">
        <v>1</v>
      </c>
    </row>
    <row r="29" spans="1:2" x14ac:dyDescent="0.25">
      <c r="A29">
        <v>1164446</v>
      </c>
      <c r="B29">
        <v>6</v>
      </c>
    </row>
    <row r="30" spans="1:2" x14ac:dyDescent="0.25">
      <c r="A30">
        <v>1164447</v>
      </c>
      <c r="B30">
        <v>7</v>
      </c>
    </row>
    <row r="31" spans="1:2" x14ac:dyDescent="0.25">
      <c r="A31">
        <v>1164448</v>
      </c>
      <c r="B31">
        <v>80</v>
      </c>
    </row>
    <row r="32" spans="1:2" x14ac:dyDescent="0.25">
      <c r="A32">
        <v>1164449</v>
      </c>
      <c r="B32">
        <v>100</v>
      </c>
    </row>
    <row r="33" spans="1:2" x14ac:dyDescent="0.25">
      <c r="A33">
        <v>1164450</v>
      </c>
      <c r="B33">
        <v>90</v>
      </c>
    </row>
    <row r="34" spans="1:2" x14ac:dyDescent="0.25">
      <c r="A34">
        <v>1164451</v>
      </c>
      <c r="B34">
        <v>1</v>
      </c>
    </row>
    <row r="35" spans="1:2" x14ac:dyDescent="0.25">
      <c r="A35">
        <v>1164452</v>
      </c>
      <c r="B35">
        <v>100</v>
      </c>
    </row>
    <row r="36" spans="1:2" x14ac:dyDescent="0.25">
      <c r="A36">
        <v>1164453</v>
      </c>
      <c r="B36">
        <v>1</v>
      </c>
    </row>
    <row r="37" spans="1:2" x14ac:dyDescent="0.25">
      <c r="A37">
        <v>1164454</v>
      </c>
      <c r="B37">
        <v>82.5</v>
      </c>
    </row>
    <row r="38" spans="1:2" x14ac:dyDescent="0.25">
      <c r="A38">
        <v>1164455</v>
      </c>
      <c r="B38">
        <v>1</v>
      </c>
    </row>
    <row r="39" spans="1:2" x14ac:dyDescent="0.25">
      <c r="A39">
        <v>1164456</v>
      </c>
      <c r="B39">
        <v>100</v>
      </c>
    </row>
    <row r="40" spans="1:2" x14ac:dyDescent="0.25">
      <c r="A40">
        <v>1164457</v>
      </c>
      <c r="B40">
        <v>100</v>
      </c>
    </row>
    <row r="41" spans="1:2" x14ac:dyDescent="0.25">
      <c r="A41">
        <v>1164458</v>
      </c>
      <c r="B41">
        <v>100</v>
      </c>
    </row>
    <row r="42" spans="1:2" x14ac:dyDescent="0.25">
      <c r="A42">
        <v>1164459</v>
      </c>
      <c r="B42">
        <v>1</v>
      </c>
    </row>
    <row r="43" spans="1:2" x14ac:dyDescent="0.25">
      <c r="A43">
        <v>1164460</v>
      </c>
      <c r="B43">
        <v>0</v>
      </c>
    </row>
    <row r="44" spans="1:2" x14ac:dyDescent="0.25">
      <c r="A44">
        <v>1164461</v>
      </c>
      <c r="B44">
        <v>0</v>
      </c>
    </row>
    <row r="45" spans="1:2" x14ac:dyDescent="0.25">
      <c r="A45">
        <v>1164462</v>
      </c>
      <c r="B45" t="s">
        <v>908</v>
      </c>
    </row>
    <row r="46" spans="1:2" x14ac:dyDescent="0.25">
      <c r="A46">
        <v>1164463</v>
      </c>
      <c r="B46" t="s">
        <v>908</v>
      </c>
    </row>
    <row r="47" spans="1:2" x14ac:dyDescent="0.25">
      <c r="A47">
        <v>1164464</v>
      </c>
      <c r="B47">
        <v>9</v>
      </c>
    </row>
    <row r="48" spans="1:2" x14ac:dyDescent="0.25">
      <c r="A48">
        <v>1164478</v>
      </c>
      <c r="B48">
        <v>0</v>
      </c>
    </row>
    <row r="49" spans="1:2" x14ac:dyDescent="0.25">
      <c r="A49">
        <v>1164479</v>
      </c>
      <c r="B49">
        <v>1055</v>
      </c>
    </row>
    <row r="50" spans="1:2" x14ac:dyDescent="0.25">
      <c r="A50">
        <v>1164480</v>
      </c>
      <c r="B50">
        <v>2106.3000000000002</v>
      </c>
    </row>
    <row r="51" spans="1:2" x14ac:dyDescent="0.25">
      <c r="A51">
        <v>1164510</v>
      </c>
      <c r="B51">
        <v>11</v>
      </c>
    </row>
    <row r="52" spans="1:2" x14ac:dyDescent="0.25">
      <c r="A52">
        <v>1164465</v>
      </c>
      <c r="B52">
        <v>0</v>
      </c>
    </row>
    <row r="53" spans="1:2" x14ac:dyDescent="0.25">
      <c r="A53">
        <v>1164466</v>
      </c>
      <c r="B53">
        <v>0</v>
      </c>
    </row>
    <row r="54" spans="1:2" x14ac:dyDescent="0.25">
      <c r="A54">
        <v>1164467</v>
      </c>
      <c r="B54">
        <v>0</v>
      </c>
    </row>
    <row r="55" spans="1:2" x14ac:dyDescent="0.25">
      <c r="A55">
        <v>1164468</v>
      </c>
      <c r="B55">
        <v>0</v>
      </c>
    </row>
    <row r="56" spans="1:2" x14ac:dyDescent="0.25">
      <c r="A56">
        <v>1164469</v>
      </c>
      <c r="B56">
        <v>0</v>
      </c>
    </row>
    <row r="57" spans="1:2" x14ac:dyDescent="0.25">
      <c r="A57">
        <v>1164470</v>
      </c>
      <c r="B57">
        <v>0</v>
      </c>
    </row>
    <row r="58" spans="1:2" x14ac:dyDescent="0.25">
      <c r="A58">
        <v>1164572</v>
      </c>
      <c r="B58">
        <v>2</v>
      </c>
    </row>
    <row r="59" spans="1:2" x14ac:dyDescent="0.25">
      <c r="A59">
        <v>1164573</v>
      </c>
      <c r="B59">
        <v>2</v>
      </c>
    </row>
    <row r="60" spans="1:2" x14ac:dyDescent="0.25">
      <c r="A60">
        <v>1164471</v>
      </c>
      <c r="B60">
        <v>22</v>
      </c>
    </row>
    <row r="61" spans="1:2" x14ac:dyDescent="0.25">
      <c r="A61">
        <v>1164472</v>
      </c>
      <c r="B61">
        <v>17</v>
      </c>
    </row>
    <row r="62" spans="1:2" x14ac:dyDescent="0.25">
      <c r="A62">
        <v>1164473</v>
      </c>
      <c r="B62" t="s">
        <v>908</v>
      </c>
    </row>
    <row r="63" spans="1:2" x14ac:dyDescent="0.25">
      <c r="A63">
        <v>1164474</v>
      </c>
      <c r="B63">
        <v>4</v>
      </c>
    </row>
    <row r="64" spans="1:2" x14ac:dyDescent="0.25">
      <c r="A64">
        <v>1164475</v>
      </c>
      <c r="B64">
        <v>3</v>
      </c>
    </row>
    <row r="65" spans="1:2" x14ac:dyDescent="0.25">
      <c r="A65">
        <v>1164476</v>
      </c>
      <c r="B65">
        <v>72</v>
      </c>
    </row>
    <row r="66" spans="1:2" x14ac:dyDescent="0.25">
      <c r="A66">
        <v>1164477</v>
      </c>
      <c r="B66">
        <v>1</v>
      </c>
    </row>
    <row r="67" spans="1:2" x14ac:dyDescent="0.25">
      <c r="A67">
        <v>1164574</v>
      </c>
      <c r="B67">
        <v>1</v>
      </c>
    </row>
    <row r="68" spans="1:2" x14ac:dyDescent="0.25">
      <c r="A68">
        <v>1164575</v>
      </c>
      <c r="B68" t="s">
        <v>908</v>
      </c>
    </row>
    <row r="69" spans="1:2" x14ac:dyDescent="0.25">
      <c r="A69">
        <v>1164576</v>
      </c>
      <c r="B69">
        <v>1</v>
      </c>
    </row>
    <row r="70" spans="1:2" x14ac:dyDescent="0.25">
      <c r="A70">
        <v>1164577</v>
      </c>
      <c r="B70">
        <v>0</v>
      </c>
    </row>
    <row r="71" spans="1:2" x14ac:dyDescent="0.25">
      <c r="A71">
        <v>1164481</v>
      </c>
      <c r="B71">
        <v>68</v>
      </c>
    </row>
    <row r="72" spans="1:2" x14ac:dyDescent="0.25">
      <c r="A72">
        <v>1164482</v>
      </c>
      <c r="B72">
        <v>201</v>
      </c>
    </row>
    <row r="73" spans="1:2" x14ac:dyDescent="0.25">
      <c r="A73">
        <v>1164483</v>
      </c>
      <c r="B73">
        <v>0</v>
      </c>
    </row>
    <row r="74" spans="1:2" x14ac:dyDescent="0.25">
      <c r="A74">
        <v>1164505</v>
      </c>
      <c r="B74">
        <v>0.2</v>
      </c>
    </row>
    <row r="75" spans="1:2" x14ac:dyDescent="0.25">
      <c r="A75">
        <v>1164506</v>
      </c>
      <c r="B75">
        <v>3</v>
      </c>
    </row>
    <row r="76" spans="1:2" x14ac:dyDescent="0.25">
      <c r="A76">
        <v>1164507</v>
      </c>
      <c r="B76">
        <v>1</v>
      </c>
    </row>
    <row r="77" spans="1:2" x14ac:dyDescent="0.25">
      <c r="A77">
        <v>1164508</v>
      </c>
      <c r="B77">
        <v>0</v>
      </c>
    </row>
    <row r="78" spans="1:2" x14ac:dyDescent="0.25">
      <c r="A78">
        <v>1164509</v>
      </c>
      <c r="B78">
        <v>1</v>
      </c>
    </row>
    <row r="79" spans="1:2" x14ac:dyDescent="0.25">
      <c r="A79">
        <v>1164581</v>
      </c>
      <c r="B79">
        <v>0</v>
      </c>
    </row>
    <row r="80" spans="1:2" x14ac:dyDescent="0.25">
      <c r="A80">
        <v>1164582</v>
      </c>
      <c r="B80">
        <v>50</v>
      </c>
    </row>
    <row r="81" spans="1:2" x14ac:dyDescent="0.25">
      <c r="A81">
        <v>1164484</v>
      </c>
      <c r="B81">
        <v>0</v>
      </c>
    </row>
    <row r="82" spans="1:2" x14ac:dyDescent="0.25">
      <c r="A82">
        <v>1164485</v>
      </c>
      <c r="B82">
        <v>0</v>
      </c>
    </row>
    <row r="83" spans="1:2" x14ac:dyDescent="0.25">
      <c r="A83">
        <v>1164486</v>
      </c>
      <c r="B83" t="s">
        <v>909</v>
      </c>
    </row>
    <row r="84" spans="1:2" x14ac:dyDescent="0.25">
      <c r="A84">
        <v>1164570</v>
      </c>
      <c r="B84">
        <v>5</v>
      </c>
    </row>
    <row r="85" spans="1:2" x14ac:dyDescent="0.25">
      <c r="A85">
        <v>1164487</v>
      </c>
      <c r="B85">
        <v>3</v>
      </c>
    </row>
    <row r="86" spans="1:2" x14ac:dyDescent="0.25">
      <c r="A86">
        <v>1164488</v>
      </c>
      <c r="B86" t="s">
        <v>908</v>
      </c>
    </row>
    <row r="87" spans="1:2" x14ac:dyDescent="0.25">
      <c r="A87">
        <v>1164489</v>
      </c>
      <c r="B87">
        <v>1</v>
      </c>
    </row>
    <row r="88" spans="1:2" x14ac:dyDescent="0.25">
      <c r="A88">
        <v>1164571</v>
      </c>
      <c r="B88" t="s">
        <v>908</v>
      </c>
    </row>
    <row r="89" spans="1:2" x14ac:dyDescent="0.25">
      <c r="A89">
        <v>1164490</v>
      </c>
      <c r="B89">
        <v>10</v>
      </c>
    </row>
    <row r="90" spans="1:2" x14ac:dyDescent="0.25">
      <c r="A90">
        <v>1164535</v>
      </c>
      <c r="B90">
        <v>77</v>
      </c>
    </row>
    <row r="91" spans="1:2" x14ac:dyDescent="0.25">
      <c r="A91">
        <v>1164536</v>
      </c>
      <c r="B91">
        <v>1</v>
      </c>
    </row>
    <row r="92" spans="1:2" x14ac:dyDescent="0.25">
      <c r="A92">
        <v>1164537</v>
      </c>
      <c r="B92">
        <v>2</v>
      </c>
    </row>
    <row r="93" spans="1:2" x14ac:dyDescent="0.25">
      <c r="A93">
        <v>1164538</v>
      </c>
      <c r="B93">
        <v>1</v>
      </c>
    </row>
    <row r="94" spans="1:2" x14ac:dyDescent="0.25">
      <c r="A94">
        <v>1164539</v>
      </c>
      <c r="B94">
        <v>16</v>
      </c>
    </row>
    <row r="95" spans="1:2" x14ac:dyDescent="0.25">
      <c r="A95">
        <v>1164540</v>
      </c>
      <c r="B95">
        <v>0</v>
      </c>
    </row>
    <row r="96" spans="1:2" x14ac:dyDescent="0.25">
      <c r="A96">
        <v>1164541</v>
      </c>
      <c r="B96">
        <v>3</v>
      </c>
    </row>
    <row r="97" spans="1:2" x14ac:dyDescent="0.25">
      <c r="A97">
        <v>1164542</v>
      </c>
      <c r="B97">
        <v>18</v>
      </c>
    </row>
    <row r="98" spans="1:2" x14ac:dyDescent="0.25">
      <c r="A98">
        <v>1164543</v>
      </c>
      <c r="B98">
        <v>1</v>
      </c>
    </row>
    <row r="99" spans="1:2" x14ac:dyDescent="0.25">
      <c r="A99">
        <v>1164544</v>
      </c>
      <c r="B99">
        <v>2</v>
      </c>
    </row>
    <row r="100" spans="1:2" x14ac:dyDescent="0.25">
      <c r="A100">
        <v>1164545</v>
      </c>
      <c r="B100">
        <v>1</v>
      </c>
    </row>
    <row r="101" spans="1:2" x14ac:dyDescent="0.25">
      <c r="A101">
        <v>1164546</v>
      </c>
      <c r="B101">
        <v>1</v>
      </c>
    </row>
    <row r="102" spans="1:2" x14ac:dyDescent="0.25">
      <c r="A102">
        <v>1164547</v>
      </c>
      <c r="B102">
        <v>2</v>
      </c>
    </row>
    <row r="103" spans="1:2" x14ac:dyDescent="0.25">
      <c r="A103">
        <v>1164587</v>
      </c>
      <c r="B103">
        <v>1</v>
      </c>
    </row>
    <row r="104" spans="1:2" x14ac:dyDescent="0.25">
      <c r="A104">
        <v>1164491</v>
      </c>
      <c r="B104">
        <v>96</v>
      </c>
    </row>
    <row r="105" spans="1:2" x14ac:dyDescent="0.25">
      <c r="A105">
        <v>1164492</v>
      </c>
      <c r="B105">
        <v>0</v>
      </c>
    </row>
    <row r="106" spans="1:2" x14ac:dyDescent="0.25">
      <c r="A106">
        <v>1164493</v>
      </c>
      <c r="B106">
        <v>84</v>
      </c>
    </row>
    <row r="107" spans="1:2" x14ac:dyDescent="0.25">
      <c r="A107">
        <v>1164494</v>
      </c>
      <c r="B107">
        <v>0</v>
      </c>
    </row>
    <row r="108" spans="1:2" x14ac:dyDescent="0.25">
      <c r="A108">
        <v>1164495</v>
      </c>
      <c r="B108">
        <v>1</v>
      </c>
    </row>
    <row r="109" spans="1:2" x14ac:dyDescent="0.25">
      <c r="A109">
        <v>1164496</v>
      </c>
      <c r="B109">
        <v>84</v>
      </c>
    </row>
    <row r="110" spans="1:2" x14ac:dyDescent="0.25">
      <c r="A110">
        <v>1164497</v>
      </c>
      <c r="B110">
        <v>3</v>
      </c>
    </row>
    <row r="111" spans="1:2" x14ac:dyDescent="0.25">
      <c r="A111">
        <v>1164498</v>
      </c>
      <c r="B111">
        <v>1</v>
      </c>
    </row>
    <row r="112" spans="1:2" x14ac:dyDescent="0.25">
      <c r="A112">
        <v>1164499</v>
      </c>
      <c r="B112">
        <v>1</v>
      </c>
    </row>
    <row r="113" spans="1:2" x14ac:dyDescent="0.25">
      <c r="A113">
        <v>1164500</v>
      </c>
      <c r="B113">
        <v>1</v>
      </c>
    </row>
    <row r="114" spans="1:2" x14ac:dyDescent="0.25">
      <c r="A114">
        <v>1164501</v>
      </c>
      <c r="B114">
        <v>1</v>
      </c>
    </row>
    <row r="115" spans="1:2" x14ac:dyDescent="0.25">
      <c r="A115">
        <v>1164502</v>
      </c>
      <c r="B115">
        <v>1</v>
      </c>
    </row>
    <row r="116" spans="1:2" x14ac:dyDescent="0.25">
      <c r="A116">
        <v>1164503</v>
      </c>
      <c r="B116">
        <v>5</v>
      </c>
    </row>
    <row r="117" spans="1:2" x14ac:dyDescent="0.25">
      <c r="A117">
        <v>1164504</v>
      </c>
      <c r="B117">
        <v>1</v>
      </c>
    </row>
    <row r="118" spans="1:2" x14ac:dyDescent="0.25">
      <c r="A118">
        <v>1164513</v>
      </c>
      <c r="B118" t="s">
        <v>908</v>
      </c>
    </row>
    <row r="119" spans="1:2" x14ac:dyDescent="0.25">
      <c r="A119">
        <v>1164514</v>
      </c>
      <c r="B119">
        <v>16</v>
      </c>
    </row>
    <row r="120" spans="1:2" x14ac:dyDescent="0.25">
      <c r="A120">
        <v>1164515</v>
      </c>
      <c r="B120">
        <v>3</v>
      </c>
    </row>
    <row r="121" spans="1:2" x14ac:dyDescent="0.25">
      <c r="A121">
        <v>1164511</v>
      </c>
      <c r="B121">
        <v>0</v>
      </c>
    </row>
    <row r="122" spans="1:2" x14ac:dyDescent="0.25">
      <c r="A122">
        <v>1164512</v>
      </c>
      <c r="B122" t="s">
        <v>908</v>
      </c>
    </row>
    <row r="123" spans="1:2" x14ac:dyDescent="0.25">
      <c r="A123">
        <v>1164549</v>
      </c>
      <c r="B123">
        <v>1</v>
      </c>
    </row>
    <row r="124" spans="1:2" x14ac:dyDescent="0.25">
      <c r="A124">
        <v>1164550</v>
      </c>
      <c r="B124">
        <v>60</v>
      </c>
    </row>
    <row r="125" spans="1:2" x14ac:dyDescent="0.25">
      <c r="A125">
        <v>1164551</v>
      </c>
      <c r="B125">
        <v>1</v>
      </c>
    </row>
    <row r="126" spans="1:2" x14ac:dyDescent="0.25">
      <c r="A126">
        <v>1164516</v>
      </c>
      <c r="B126">
        <v>1</v>
      </c>
    </row>
    <row r="127" spans="1:2" x14ac:dyDescent="0.25">
      <c r="A127">
        <v>1164517</v>
      </c>
      <c r="B127">
        <v>4</v>
      </c>
    </row>
    <row r="128" spans="1:2" x14ac:dyDescent="0.25">
      <c r="A128">
        <v>1164518</v>
      </c>
      <c r="B128">
        <v>0</v>
      </c>
    </row>
    <row r="129" spans="1:2" x14ac:dyDescent="0.25">
      <c r="A129">
        <v>1164519</v>
      </c>
      <c r="B129">
        <v>1</v>
      </c>
    </row>
    <row r="130" spans="1:2" x14ac:dyDescent="0.25">
      <c r="A130">
        <v>1164520</v>
      </c>
      <c r="B130">
        <v>2000</v>
      </c>
    </row>
    <row r="131" spans="1:2" x14ac:dyDescent="0.25">
      <c r="A131">
        <v>1164521</v>
      </c>
      <c r="B131" t="s">
        <v>908</v>
      </c>
    </row>
    <row r="132" spans="1:2" x14ac:dyDescent="0.25">
      <c r="A132">
        <v>1164522</v>
      </c>
      <c r="B132">
        <v>0</v>
      </c>
    </row>
    <row r="133" spans="1:2" x14ac:dyDescent="0.25">
      <c r="A133">
        <v>1164523</v>
      </c>
      <c r="B133">
        <v>1</v>
      </c>
    </row>
    <row r="134" spans="1:2" x14ac:dyDescent="0.25">
      <c r="A134">
        <v>1164524</v>
      </c>
      <c r="B134">
        <v>1</v>
      </c>
    </row>
    <row r="135" spans="1:2" x14ac:dyDescent="0.25">
      <c r="A135">
        <v>1164525</v>
      </c>
      <c r="B135">
        <v>0</v>
      </c>
    </row>
    <row r="136" spans="1:2" x14ac:dyDescent="0.25">
      <c r="A136">
        <v>1164526</v>
      </c>
      <c r="B136" t="s">
        <v>908</v>
      </c>
    </row>
    <row r="137" spans="1:2" x14ac:dyDescent="0.25">
      <c r="A137">
        <v>1164527</v>
      </c>
      <c r="B137">
        <v>1</v>
      </c>
    </row>
    <row r="138" spans="1:2" x14ac:dyDescent="0.25">
      <c r="A138">
        <v>1164564</v>
      </c>
      <c r="B138">
        <v>100</v>
      </c>
    </row>
    <row r="139" spans="1:2" x14ac:dyDescent="0.25">
      <c r="A139">
        <v>1164616</v>
      </c>
      <c r="B139">
        <v>0</v>
      </c>
    </row>
    <row r="140" spans="1:2" x14ac:dyDescent="0.25">
      <c r="A140">
        <v>1164617</v>
      </c>
      <c r="B140">
        <v>0</v>
      </c>
    </row>
    <row r="141" spans="1:2" x14ac:dyDescent="0.25">
      <c r="A141">
        <v>1164528</v>
      </c>
      <c r="B141">
        <v>3</v>
      </c>
    </row>
    <row r="142" spans="1:2" x14ac:dyDescent="0.25">
      <c r="A142">
        <v>1164565</v>
      </c>
      <c r="B142">
        <v>1</v>
      </c>
    </row>
    <row r="143" spans="1:2" x14ac:dyDescent="0.25">
      <c r="A143">
        <v>1164618</v>
      </c>
      <c r="B143">
        <v>65</v>
      </c>
    </row>
    <row r="144" spans="1:2" x14ac:dyDescent="0.25">
      <c r="A144">
        <v>1164619</v>
      </c>
      <c r="B144">
        <v>0</v>
      </c>
    </row>
    <row r="145" spans="1:2" x14ac:dyDescent="0.25">
      <c r="A145">
        <v>1164529</v>
      </c>
      <c r="B145">
        <v>3</v>
      </c>
    </row>
    <row r="146" spans="1:2" x14ac:dyDescent="0.25">
      <c r="A146">
        <v>1164530</v>
      </c>
      <c r="B146">
        <v>1</v>
      </c>
    </row>
    <row r="147" spans="1:2" x14ac:dyDescent="0.25">
      <c r="A147">
        <v>1164531</v>
      </c>
      <c r="B147">
        <v>1</v>
      </c>
    </row>
    <row r="148" spans="1:2" x14ac:dyDescent="0.25">
      <c r="A148">
        <v>1164532</v>
      </c>
      <c r="B148">
        <v>5</v>
      </c>
    </row>
    <row r="149" spans="1:2" x14ac:dyDescent="0.25">
      <c r="A149">
        <v>1164533</v>
      </c>
      <c r="B149">
        <v>3</v>
      </c>
    </row>
    <row r="150" spans="1:2" x14ac:dyDescent="0.25">
      <c r="A150">
        <v>1164534</v>
      </c>
      <c r="B150">
        <v>1</v>
      </c>
    </row>
    <row r="151" spans="1:2" x14ac:dyDescent="0.25">
      <c r="A151">
        <v>1164557</v>
      </c>
      <c r="B151">
        <v>100</v>
      </c>
    </row>
    <row r="152" spans="1:2" x14ac:dyDescent="0.25">
      <c r="A152">
        <v>1164558</v>
      </c>
      <c r="B152">
        <v>0</v>
      </c>
    </row>
    <row r="153" spans="1:2" x14ac:dyDescent="0.25">
      <c r="A153">
        <v>1164559</v>
      </c>
      <c r="B153">
        <v>5</v>
      </c>
    </row>
    <row r="154" spans="1:2" x14ac:dyDescent="0.25">
      <c r="A154">
        <v>1164560</v>
      </c>
      <c r="B154">
        <v>100</v>
      </c>
    </row>
    <row r="155" spans="1:2" x14ac:dyDescent="0.25">
      <c r="A155">
        <v>1164561</v>
      </c>
      <c r="B155">
        <v>100</v>
      </c>
    </row>
    <row r="156" spans="1:2" x14ac:dyDescent="0.25">
      <c r="A156">
        <v>1164562</v>
      </c>
      <c r="B156">
        <v>4</v>
      </c>
    </row>
    <row r="157" spans="1:2" x14ac:dyDescent="0.25">
      <c r="A157">
        <v>1164563</v>
      </c>
      <c r="B157">
        <v>92</v>
      </c>
    </row>
    <row r="158" spans="1:2" x14ac:dyDescent="0.25">
      <c r="A158">
        <v>1164548</v>
      </c>
      <c r="B158">
        <v>1</v>
      </c>
    </row>
    <row r="159" spans="1:2" x14ac:dyDescent="0.25">
      <c r="A159">
        <v>1164552</v>
      </c>
      <c r="B159">
        <v>5</v>
      </c>
    </row>
    <row r="160" spans="1:2" x14ac:dyDescent="0.25">
      <c r="A160">
        <v>1164589</v>
      </c>
      <c r="B160">
        <v>1</v>
      </c>
    </row>
    <row r="161" spans="1:2" x14ac:dyDescent="0.25">
      <c r="A161">
        <v>1164590</v>
      </c>
      <c r="B161">
        <v>0</v>
      </c>
    </row>
    <row r="162" spans="1:2" x14ac:dyDescent="0.25">
      <c r="A162">
        <v>1164591</v>
      </c>
      <c r="B162">
        <v>0</v>
      </c>
    </row>
    <row r="163" spans="1:2" x14ac:dyDescent="0.25">
      <c r="A163">
        <v>1164592</v>
      </c>
      <c r="B163">
        <v>1</v>
      </c>
    </row>
    <row r="164" spans="1:2" x14ac:dyDescent="0.25">
      <c r="A164">
        <v>1164593</v>
      </c>
      <c r="B164">
        <v>0</v>
      </c>
    </row>
    <row r="165" spans="1:2" x14ac:dyDescent="0.25">
      <c r="A165">
        <v>1164553</v>
      </c>
      <c r="B165">
        <v>0</v>
      </c>
    </row>
    <row r="166" spans="1:2" x14ac:dyDescent="0.25">
      <c r="A166">
        <v>1164554</v>
      </c>
      <c r="B166">
        <v>1</v>
      </c>
    </row>
    <row r="167" spans="1:2" x14ac:dyDescent="0.25">
      <c r="A167">
        <v>1164555</v>
      </c>
      <c r="B167">
        <v>1</v>
      </c>
    </row>
    <row r="168" spans="1:2" x14ac:dyDescent="0.25">
      <c r="A168">
        <v>1164556</v>
      </c>
      <c r="B168">
        <v>100</v>
      </c>
    </row>
    <row r="169" spans="1:2" x14ac:dyDescent="0.25">
      <c r="A169">
        <v>1164566</v>
      </c>
      <c r="B169">
        <v>1</v>
      </c>
    </row>
    <row r="170" spans="1:2" x14ac:dyDescent="0.25">
      <c r="A170">
        <v>1164620</v>
      </c>
      <c r="B170">
        <v>7</v>
      </c>
    </row>
    <row r="171" spans="1:2" x14ac:dyDescent="0.25">
      <c r="A171">
        <v>1164621</v>
      </c>
      <c r="B171">
        <v>3</v>
      </c>
    </row>
    <row r="172" spans="1:2" x14ac:dyDescent="0.25">
      <c r="A172">
        <v>1164567</v>
      </c>
      <c r="B172">
        <v>100</v>
      </c>
    </row>
    <row r="173" spans="1:2" x14ac:dyDescent="0.25">
      <c r="A173">
        <v>1164622</v>
      </c>
      <c r="B173">
        <v>0</v>
      </c>
    </row>
    <row r="174" spans="1:2" x14ac:dyDescent="0.25">
      <c r="A174">
        <v>1164623</v>
      </c>
      <c r="B174">
        <v>1</v>
      </c>
    </row>
    <row r="175" spans="1:2" x14ac:dyDescent="0.25">
      <c r="A175">
        <v>1164568</v>
      </c>
      <c r="B175">
        <v>1</v>
      </c>
    </row>
    <row r="176" spans="1:2" x14ac:dyDescent="0.25">
      <c r="A176">
        <v>1164569</v>
      </c>
      <c r="B176" t="s">
        <v>908</v>
      </c>
    </row>
    <row r="177" spans="1:2" x14ac:dyDescent="0.25">
      <c r="A177">
        <v>1164580</v>
      </c>
      <c r="B177">
        <v>50</v>
      </c>
    </row>
    <row r="178" spans="1:2" x14ac:dyDescent="0.25">
      <c r="A178">
        <v>1164594</v>
      </c>
      <c r="B178">
        <v>454</v>
      </c>
    </row>
    <row r="179" spans="1:2" x14ac:dyDescent="0.25">
      <c r="A179">
        <v>1164595</v>
      </c>
      <c r="B179">
        <v>1</v>
      </c>
    </row>
    <row r="180" spans="1:2" x14ac:dyDescent="0.25">
      <c r="A180">
        <v>1164596</v>
      </c>
      <c r="B180">
        <v>4</v>
      </c>
    </row>
    <row r="181" spans="1:2" x14ac:dyDescent="0.25">
      <c r="A181">
        <v>1164597</v>
      </c>
      <c r="B181">
        <v>36</v>
      </c>
    </row>
    <row r="182" spans="1:2" x14ac:dyDescent="0.25">
      <c r="A182">
        <v>1164598</v>
      </c>
      <c r="B182">
        <v>0</v>
      </c>
    </row>
    <row r="183" spans="1:2" x14ac:dyDescent="0.25">
      <c r="A183">
        <v>1164583</v>
      </c>
      <c r="B183">
        <v>1</v>
      </c>
    </row>
    <row r="184" spans="1:2" x14ac:dyDescent="0.25">
      <c r="A184">
        <v>1164584</v>
      </c>
      <c r="B184">
        <v>96</v>
      </c>
    </row>
    <row r="185" spans="1:2" x14ac:dyDescent="0.25">
      <c r="A185">
        <v>1164603</v>
      </c>
      <c r="B185">
        <v>10</v>
      </c>
    </row>
    <row r="186" spans="1:2" x14ac:dyDescent="0.25">
      <c r="A186">
        <v>1164585</v>
      </c>
      <c r="B186">
        <v>40</v>
      </c>
    </row>
    <row r="187" spans="1:2" x14ac:dyDescent="0.25">
      <c r="A187">
        <v>1164586</v>
      </c>
      <c r="B187">
        <v>3</v>
      </c>
    </row>
    <row r="188" spans="1:2" x14ac:dyDescent="0.25">
      <c r="A188">
        <v>1164611</v>
      </c>
      <c r="B188">
        <v>10</v>
      </c>
    </row>
    <row r="189" spans="1:2" x14ac:dyDescent="0.25">
      <c r="A189">
        <v>1164588</v>
      </c>
      <c r="B189">
        <v>5</v>
      </c>
    </row>
    <row r="190" spans="1:2" x14ac:dyDescent="0.25">
      <c r="A190">
        <v>1164599</v>
      </c>
      <c r="B190">
        <v>508</v>
      </c>
    </row>
    <row r="191" spans="1:2" x14ac:dyDescent="0.25">
      <c r="A191">
        <v>1164600</v>
      </c>
      <c r="B191">
        <v>0</v>
      </c>
    </row>
    <row r="192" spans="1:2" x14ac:dyDescent="0.25">
      <c r="A192">
        <v>1164601</v>
      </c>
      <c r="B192">
        <v>1</v>
      </c>
    </row>
    <row r="193" spans="1:2" x14ac:dyDescent="0.25">
      <c r="A193">
        <v>1164602</v>
      </c>
      <c r="B193">
        <v>80</v>
      </c>
    </row>
    <row r="194" spans="1:2" x14ac:dyDescent="0.25">
      <c r="A194">
        <v>1164604</v>
      </c>
      <c r="B194">
        <v>2</v>
      </c>
    </row>
    <row r="195" spans="1:2" x14ac:dyDescent="0.25">
      <c r="A195">
        <v>1164605</v>
      </c>
      <c r="B195">
        <v>12</v>
      </c>
    </row>
    <row r="196" spans="1:2" x14ac:dyDescent="0.25">
      <c r="A196">
        <v>1164606</v>
      </c>
      <c r="B196">
        <v>1</v>
      </c>
    </row>
    <row r="197" spans="1:2" x14ac:dyDescent="0.25">
      <c r="A197">
        <v>1164607</v>
      </c>
      <c r="B197">
        <v>8</v>
      </c>
    </row>
    <row r="198" spans="1:2" x14ac:dyDescent="0.25">
      <c r="A198">
        <v>1164608</v>
      </c>
      <c r="B198">
        <v>0</v>
      </c>
    </row>
    <row r="199" spans="1:2" x14ac:dyDescent="0.25">
      <c r="A199">
        <v>1164609</v>
      </c>
      <c r="B199">
        <v>4</v>
      </c>
    </row>
    <row r="200" spans="1:2" x14ac:dyDescent="0.25">
      <c r="A200">
        <v>1164610</v>
      </c>
      <c r="B200">
        <v>0</v>
      </c>
    </row>
    <row r="201" spans="1:2" x14ac:dyDescent="0.25">
      <c r="A201">
        <v>1164612</v>
      </c>
      <c r="B201">
        <v>0</v>
      </c>
    </row>
    <row r="202" spans="1:2" x14ac:dyDescent="0.25">
      <c r="A202">
        <v>1164613</v>
      </c>
      <c r="B202">
        <v>0</v>
      </c>
    </row>
    <row r="203" spans="1:2" x14ac:dyDescent="0.25">
      <c r="A203">
        <v>1164614</v>
      </c>
      <c r="B203">
        <v>80</v>
      </c>
    </row>
    <row r="204" spans="1:2" x14ac:dyDescent="0.25">
      <c r="A204">
        <v>1164615</v>
      </c>
      <c r="B204">
        <v>80</v>
      </c>
    </row>
    <row r="205" spans="1:2" x14ac:dyDescent="0.25">
      <c r="A205">
        <v>1164624</v>
      </c>
      <c r="B205">
        <v>3</v>
      </c>
    </row>
    <row r="206" spans="1:2" x14ac:dyDescent="0.25">
      <c r="A206">
        <v>1164625</v>
      </c>
      <c r="B206">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3"/>
  <sheetViews>
    <sheetView topLeftCell="A122" workbookViewId="0">
      <selection activeCell="B132" sqref="B132"/>
    </sheetView>
  </sheetViews>
  <sheetFormatPr baseColWidth="10" defaultRowHeight="15" x14ac:dyDescent="0.25"/>
  <sheetData>
    <row r="1" spans="1:2" x14ac:dyDescent="0.25">
      <c r="A1" t="s">
        <v>19</v>
      </c>
      <c r="B1">
        <v>1</v>
      </c>
    </row>
    <row r="2" spans="1:2" x14ac:dyDescent="0.25">
      <c r="A2" t="s">
        <v>20</v>
      </c>
      <c r="B2">
        <v>1.1000000000000001</v>
      </c>
    </row>
    <row r="3" spans="1:2" x14ac:dyDescent="0.25">
      <c r="A3" t="s">
        <v>1048</v>
      </c>
      <c r="B3" t="s">
        <v>1047</v>
      </c>
    </row>
    <row r="4" spans="1:2" x14ac:dyDescent="0.25">
      <c r="A4" t="s">
        <v>1050</v>
      </c>
      <c r="B4" t="s">
        <v>1049</v>
      </c>
    </row>
    <row r="5" spans="1:2" x14ac:dyDescent="0.25">
      <c r="A5" t="s">
        <v>37</v>
      </c>
      <c r="B5" t="s">
        <v>1051</v>
      </c>
    </row>
    <row r="6" spans="1:2" x14ac:dyDescent="0.25">
      <c r="A6" t="s">
        <v>40</v>
      </c>
      <c r="B6" t="s">
        <v>1052</v>
      </c>
    </row>
    <row r="7" spans="1:2" x14ac:dyDescent="0.25">
      <c r="A7" t="s">
        <v>42</v>
      </c>
      <c r="B7" t="s">
        <v>1053</v>
      </c>
    </row>
    <row r="8" spans="1:2" x14ac:dyDescent="0.25">
      <c r="A8" t="s">
        <v>47</v>
      </c>
      <c r="B8" t="s">
        <v>1054</v>
      </c>
    </row>
    <row r="9" spans="1:2" x14ac:dyDescent="0.25">
      <c r="A9" t="s">
        <v>1056</v>
      </c>
      <c r="B9" t="s">
        <v>1055</v>
      </c>
    </row>
    <row r="10" spans="1:2" x14ac:dyDescent="0.25">
      <c r="A10" t="s">
        <v>1058</v>
      </c>
      <c r="B10" t="s">
        <v>1057</v>
      </c>
    </row>
    <row r="11" spans="1:2" x14ac:dyDescent="0.25">
      <c r="A11" t="s">
        <v>55</v>
      </c>
      <c r="B11" t="s">
        <v>1059</v>
      </c>
    </row>
    <row r="12" spans="1:2" x14ac:dyDescent="0.25">
      <c r="A12" t="s">
        <v>58</v>
      </c>
      <c r="B12" t="s">
        <v>1060</v>
      </c>
    </row>
    <row r="13" spans="1:2" x14ac:dyDescent="0.25">
      <c r="A13" t="s">
        <v>1062</v>
      </c>
      <c r="B13" t="s">
        <v>1061</v>
      </c>
    </row>
    <row r="14" spans="1:2" x14ac:dyDescent="0.25">
      <c r="A14" t="s">
        <v>70</v>
      </c>
      <c r="B14" t="s">
        <v>1063</v>
      </c>
    </row>
    <row r="15" spans="1:2" x14ac:dyDescent="0.25">
      <c r="A15" t="s">
        <v>1065</v>
      </c>
      <c r="B15" t="s">
        <v>1064</v>
      </c>
    </row>
    <row r="16" spans="1:2" x14ac:dyDescent="0.25">
      <c r="A16" t="s">
        <v>77</v>
      </c>
      <c r="B16">
        <v>1.2</v>
      </c>
    </row>
    <row r="17" spans="1:2" x14ac:dyDescent="0.25">
      <c r="A17" t="s">
        <v>1067</v>
      </c>
      <c r="B17" t="s">
        <v>1066</v>
      </c>
    </row>
    <row r="18" spans="1:2" x14ac:dyDescent="0.25">
      <c r="A18" t="s">
        <v>80</v>
      </c>
      <c r="B18" t="s">
        <v>1068</v>
      </c>
    </row>
    <row r="19" spans="1:2" x14ac:dyDescent="0.25">
      <c r="A19" t="s">
        <v>90</v>
      </c>
      <c r="B19" t="s">
        <v>1069</v>
      </c>
    </row>
    <row r="20" spans="1:2" x14ac:dyDescent="0.25">
      <c r="A20" t="s">
        <v>93</v>
      </c>
      <c r="B20" t="s">
        <v>1070</v>
      </c>
    </row>
    <row r="21" spans="1:2" x14ac:dyDescent="0.25">
      <c r="A21" t="s">
        <v>1072</v>
      </c>
      <c r="B21" t="s">
        <v>1071</v>
      </c>
    </row>
    <row r="22" spans="1:2" x14ac:dyDescent="0.25">
      <c r="A22" t="s">
        <v>100</v>
      </c>
      <c r="B22" t="s">
        <v>1073</v>
      </c>
    </row>
    <row r="23" spans="1:2" x14ac:dyDescent="0.25">
      <c r="A23" t="s">
        <v>104</v>
      </c>
      <c r="B23">
        <v>1.3</v>
      </c>
    </row>
    <row r="24" spans="1:2" x14ac:dyDescent="0.25">
      <c r="A24" t="s">
        <v>105</v>
      </c>
      <c r="B24" t="s">
        <v>1074</v>
      </c>
    </row>
    <row r="25" spans="1:2" x14ac:dyDescent="0.25">
      <c r="A25" t="s">
        <v>109</v>
      </c>
      <c r="B25" t="s">
        <v>1075</v>
      </c>
    </row>
    <row r="26" spans="1:2" x14ac:dyDescent="0.25">
      <c r="A26" t="s">
        <v>116</v>
      </c>
      <c r="B26" t="s">
        <v>1076</v>
      </c>
    </row>
    <row r="27" spans="1:2" x14ac:dyDescent="0.25">
      <c r="A27" t="s">
        <v>118</v>
      </c>
      <c r="B27" t="s">
        <v>1077</v>
      </c>
    </row>
    <row r="28" spans="1:2" x14ac:dyDescent="0.25">
      <c r="A28" t="s">
        <v>122</v>
      </c>
      <c r="B28" t="s">
        <v>1078</v>
      </c>
    </row>
    <row r="29" spans="1:2" x14ac:dyDescent="0.25">
      <c r="A29" t="s">
        <v>126</v>
      </c>
      <c r="B29" t="s">
        <v>1079</v>
      </c>
    </row>
    <row r="30" spans="1:2" x14ac:dyDescent="0.25">
      <c r="A30" t="s">
        <v>1081</v>
      </c>
      <c r="B30" t="s">
        <v>1080</v>
      </c>
    </row>
    <row r="31" spans="1:2" x14ac:dyDescent="0.25">
      <c r="A31" t="s">
        <v>131</v>
      </c>
      <c r="B31" t="s">
        <v>1082</v>
      </c>
    </row>
    <row r="32" spans="1:2" x14ac:dyDescent="0.25">
      <c r="A32" t="s">
        <v>136</v>
      </c>
      <c r="B32" t="s">
        <v>1083</v>
      </c>
    </row>
    <row r="33" spans="1:2" x14ac:dyDescent="0.25">
      <c r="A33" t="s">
        <v>138</v>
      </c>
      <c r="B33" t="s">
        <v>1084</v>
      </c>
    </row>
    <row r="34" spans="1:2" x14ac:dyDescent="0.25">
      <c r="A34" t="s">
        <v>142</v>
      </c>
      <c r="B34" t="s">
        <v>1085</v>
      </c>
    </row>
    <row r="35" spans="1:2" x14ac:dyDescent="0.25">
      <c r="A35" t="s">
        <v>146</v>
      </c>
      <c r="B35" t="s">
        <v>1086</v>
      </c>
    </row>
    <row r="36" spans="1:2" x14ac:dyDescent="0.25">
      <c r="A36" t="s">
        <v>150</v>
      </c>
      <c r="B36">
        <v>1.4</v>
      </c>
    </row>
    <row r="37" spans="1:2" x14ac:dyDescent="0.25">
      <c r="A37" t="s">
        <v>151</v>
      </c>
      <c r="B37" t="s">
        <v>1087</v>
      </c>
    </row>
    <row r="38" spans="1:2" x14ac:dyDescent="0.25">
      <c r="A38" t="s">
        <v>153</v>
      </c>
      <c r="B38" t="s">
        <v>1088</v>
      </c>
    </row>
    <row r="39" spans="1:2" x14ac:dyDescent="0.25">
      <c r="A39" t="s">
        <v>1090</v>
      </c>
      <c r="B39" t="s">
        <v>1089</v>
      </c>
    </row>
    <row r="40" spans="1:2" x14ac:dyDescent="0.25">
      <c r="A40" t="s">
        <v>159</v>
      </c>
      <c r="B40" t="s">
        <v>1091</v>
      </c>
    </row>
    <row r="41" spans="1:2" x14ac:dyDescent="0.25">
      <c r="A41" t="s">
        <v>162</v>
      </c>
      <c r="B41" t="s">
        <v>1092</v>
      </c>
    </row>
    <row r="42" spans="1:2" x14ac:dyDescent="0.25">
      <c r="A42" t="s">
        <v>165</v>
      </c>
      <c r="B42" t="s">
        <v>1093</v>
      </c>
    </row>
    <row r="43" spans="1:2" x14ac:dyDescent="0.25">
      <c r="A43" t="s">
        <v>1095</v>
      </c>
      <c r="B43" t="s">
        <v>1094</v>
      </c>
    </row>
    <row r="44" spans="1:2" x14ac:dyDescent="0.25">
      <c r="A44" t="s">
        <v>171</v>
      </c>
      <c r="B44" t="s">
        <v>1096</v>
      </c>
    </row>
    <row r="45" spans="1:2" x14ac:dyDescent="0.25">
      <c r="A45" t="s">
        <v>173</v>
      </c>
      <c r="B45">
        <v>1.5</v>
      </c>
    </row>
    <row r="46" spans="1:2" x14ac:dyDescent="0.25">
      <c r="A46" t="s">
        <v>174</v>
      </c>
      <c r="B46" t="s">
        <v>1097</v>
      </c>
    </row>
    <row r="47" spans="1:2" x14ac:dyDescent="0.25">
      <c r="A47" t="s">
        <v>1099</v>
      </c>
      <c r="B47" t="s">
        <v>1098</v>
      </c>
    </row>
    <row r="48" spans="1:2" x14ac:dyDescent="0.25">
      <c r="A48" t="s">
        <v>179</v>
      </c>
      <c r="B48" t="s">
        <v>1100</v>
      </c>
    </row>
    <row r="49" spans="1:2" x14ac:dyDescent="0.25">
      <c r="A49" t="s">
        <v>1102</v>
      </c>
      <c r="B49" t="s">
        <v>1101</v>
      </c>
    </row>
    <row r="50" spans="1:2" x14ac:dyDescent="0.25">
      <c r="A50" t="s">
        <v>186</v>
      </c>
      <c r="B50" t="s">
        <v>1103</v>
      </c>
    </row>
    <row r="51" spans="1:2" x14ac:dyDescent="0.25">
      <c r="A51" t="s">
        <v>189</v>
      </c>
      <c r="B51" t="s">
        <v>1104</v>
      </c>
    </row>
    <row r="52" spans="1:2" x14ac:dyDescent="0.25">
      <c r="A52" t="s">
        <v>193</v>
      </c>
      <c r="B52" t="s">
        <v>1105</v>
      </c>
    </row>
    <row r="53" spans="1:2" x14ac:dyDescent="0.25">
      <c r="A53" t="s">
        <v>196</v>
      </c>
      <c r="B53" t="s">
        <v>1106</v>
      </c>
    </row>
    <row r="54" spans="1:2" x14ac:dyDescent="0.25">
      <c r="A54" t="s">
        <v>200</v>
      </c>
      <c r="B54" t="s">
        <v>1107</v>
      </c>
    </row>
    <row r="55" spans="1:2" x14ac:dyDescent="0.25">
      <c r="A55" t="s">
        <v>1109</v>
      </c>
      <c r="B55" t="s">
        <v>1108</v>
      </c>
    </row>
    <row r="56" spans="1:2" x14ac:dyDescent="0.25">
      <c r="A56" t="s">
        <v>207</v>
      </c>
      <c r="B56" t="s">
        <v>1110</v>
      </c>
    </row>
    <row r="57" spans="1:2" x14ac:dyDescent="0.25">
      <c r="A57" t="s">
        <v>1112</v>
      </c>
      <c r="B57" t="s">
        <v>1111</v>
      </c>
    </row>
    <row r="58" spans="1:2" x14ac:dyDescent="0.25">
      <c r="A58" t="s">
        <v>1114</v>
      </c>
      <c r="B58" t="s">
        <v>1113</v>
      </c>
    </row>
    <row r="59" spans="1:2" x14ac:dyDescent="0.25">
      <c r="A59" t="s">
        <v>218</v>
      </c>
      <c r="B59">
        <v>1.6</v>
      </c>
    </row>
    <row r="60" spans="1:2" x14ac:dyDescent="0.25">
      <c r="A60" t="s">
        <v>219</v>
      </c>
      <c r="B60" t="s">
        <v>1115</v>
      </c>
    </row>
    <row r="61" spans="1:2" x14ac:dyDescent="0.25">
      <c r="A61" t="s">
        <v>1117</v>
      </c>
      <c r="B61" t="s">
        <v>1116</v>
      </c>
    </row>
    <row r="62" spans="1:2" x14ac:dyDescent="0.25">
      <c r="A62" t="s">
        <v>226</v>
      </c>
      <c r="B62" t="s">
        <v>1118</v>
      </c>
    </row>
    <row r="63" spans="1:2" x14ac:dyDescent="0.25">
      <c r="A63" t="s">
        <v>229</v>
      </c>
      <c r="B63" t="s">
        <v>1119</v>
      </c>
    </row>
    <row r="64" spans="1:2" x14ac:dyDescent="0.25">
      <c r="A64" t="s">
        <v>232</v>
      </c>
      <c r="B64" t="s">
        <v>1120</v>
      </c>
    </row>
    <row r="65" spans="1:2" x14ac:dyDescent="0.25">
      <c r="A65" t="s">
        <v>236</v>
      </c>
      <c r="B65" t="s">
        <v>1121</v>
      </c>
    </row>
    <row r="66" spans="1:2" x14ac:dyDescent="0.25">
      <c r="A66" t="s">
        <v>238</v>
      </c>
      <c r="B66" t="s">
        <v>1122</v>
      </c>
    </row>
    <row r="67" spans="1:2" x14ac:dyDescent="0.25">
      <c r="A67" t="s">
        <v>241</v>
      </c>
      <c r="B67">
        <v>1.7</v>
      </c>
    </row>
    <row r="68" spans="1:2" x14ac:dyDescent="0.25">
      <c r="A68" t="s">
        <v>242</v>
      </c>
      <c r="B68" t="s">
        <v>1123</v>
      </c>
    </row>
    <row r="69" spans="1:2" x14ac:dyDescent="0.25">
      <c r="A69" t="s">
        <v>246</v>
      </c>
      <c r="B69" t="s">
        <v>1124</v>
      </c>
    </row>
    <row r="70" spans="1:2" x14ac:dyDescent="0.25">
      <c r="A70" t="s">
        <v>250</v>
      </c>
      <c r="B70" t="s">
        <v>1125</v>
      </c>
    </row>
    <row r="71" spans="1:2" x14ac:dyDescent="0.25">
      <c r="A71" t="s">
        <v>253</v>
      </c>
      <c r="B71" t="s">
        <v>1126</v>
      </c>
    </row>
    <row r="72" spans="1:2" x14ac:dyDescent="0.25">
      <c r="A72" t="s">
        <v>256</v>
      </c>
      <c r="B72" t="s">
        <v>1127</v>
      </c>
    </row>
    <row r="73" spans="1:2" x14ac:dyDescent="0.25">
      <c r="A73" t="s">
        <v>259</v>
      </c>
      <c r="B73" t="s">
        <v>1128</v>
      </c>
    </row>
    <row r="74" spans="1:2" x14ac:dyDescent="0.25">
      <c r="A74" t="s">
        <v>1130</v>
      </c>
      <c r="B74" t="s">
        <v>1129</v>
      </c>
    </row>
    <row r="75" spans="1:2" x14ac:dyDescent="0.25">
      <c r="A75" t="s">
        <v>265</v>
      </c>
      <c r="B75" t="s">
        <v>1131</v>
      </c>
    </row>
    <row r="76" spans="1:2" x14ac:dyDescent="0.25">
      <c r="A76" t="s">
        <v>267</v>
      </c>
      <c r="B76">
        <v>1.8</v>
      </c>
    </row>
    <row r="77" spans="1:2" x14ac:dyDescent="0.25">
      <c r="A77" t="s">
        <v>268</v>
      </c>
      <c r="B77" t="s">
        <v>1132</v>
      </c>
    </row>
    <row r="78" spans="1:2" x14ac:dyDescent="0.25">
      <c r="A78" t="s">
        <v>274</v>
      </c>
      <c r="B78" t="s">
        <v>1133</v>
      </c>
    </row>
    <row r="79" spans="1:2" x14ac:dyDescent="0.25">
      <c r="A79" t="s">
        <v>1135</v>
      </c>
      <c r="B79" t="s">
        <v>1134</v>
      </c>
    </row>
    <row r="80" spans="1:2" x14ac:dyDescent="0.25">
      <c r="A80" t="s">
        <v>287</v>
      </c>
      <c r="B80">
        <v>2</v>
      </c>
    </row>
    <row r="81" spans="1:2" x14ac:dyDescent="0.25">
      <c r="A81" t="s">
        <v>288</v>
      </c>
      <c r="B81">
        <v>2.1</v>
      </c>
    </row>
    <row r="82" spans="1:2" x14ac:dyDescent="0.25">
      <c r="A82" t="s">
        <v>289</v>
      </c>
      <c r="B82" t="s">
        <v>1136</v>
      </c>
    </row>
    <row r="83" spans="1:2" x14ac:dyDescent="0.25">
      <c r="A83" t="s">
        <v>292</v>
      </c>
      <c r="B83" t="s">
        <v>1137</v>
      </c>
    </row>
    <row r="84" spans="1:2" x14ac:dyDescent="0.25">
      <c r="A84" t="s">
        <v>296</v>
      </c>
      <c r="B84" t="s">
        <v>1138</v>
      </c>
    </row>
    <row r="85" spans="1:2" x14ac:dyDescent="0.25">
      <c r="A85" t="s">
        <v>298</v>
      </c>
      <c r="B85" t="s">
        <v>1139</v>
      </c>
    </row>
    <row r="86" spans="1:2" x14ac:dyDescent="0.25">
      <c r="A86" t="s">
        <v>301</v>
      </c>
      <c r="B86" t="s">
        <v>1140</v>
      </c>
    </row>
    <row r="87" spans="1:2" x14ac:dyDescent="0.25">
      <c r="A87" t="s">
        <v>305</v>
      </c>
      <c r="B87" t="s">
        <v>1141</v>
      </c>
    </row>
    <row r="88" spans="1:2" x14ac:dyDescent="0.25">
      <c r="A88" t="s">
        <v>308</v>
      </c>
      <c r="B88" t="s">
        <v>1142</v>
      </c>
    </row>
    <row r="89" spans="1:2" x14ac:dyDescent="0.25">
      <c r="A89" t="s">
        <v>311</v>
      </c>
      <c r="B89" t="s">
        <v>1143</v>
      </c>
    </row>
    <row r="90" spans="1:2" x14ac:dyDescent="0.25">
      <c r="A90" t="s">
        <v>314</v>
      </c>
      <c r="B90" t="s">
        <v>1144</v>
      </c>
    </row>
    <row r="91" spans="1:2" x14ac:dyDescent="0.25">
      <c r="A91" t="s">
        <v>317</v>
      </c>
      <c r="B91" t="s">
        <v>1145</v>
      </c>
    </row>
    <row r="92" spans="1:2" x14ac:dyDescent="0.25">
      <c r="A92" t="s">
        <v>321</v>
      </c>
      <c r="B92" t="s">
        <v>1146</v>
      </c>
    </row>
    <row r="93" spans="1:2" x14ac:dyDescent="0.25">
      <c r="A93" t="s">
        <v>324</v>
      </c>
      <c r="B93">
        <v>2.2000000000000002</v>
      </c>
    </row>
    <row r="94" spans="1:2" x14ac:dyDescent="0.25">
      <c r="A94" t="s">
        <v>325</v>
      </c>
      <c r="B94" t="s">
        <v>1147</v>
      </c>
    </row>
    <row r="95" spans="1:2" x14ac:dyDescent="0.25">
      <c r="A95" t="s">
        <v>328</v>
      </c>
      <c r="B95" t="s">
        <v>1148</v>
      </c>
    </row>
    <row r="96" spans="1:2" x14ac:dyDescent="0.25">
      <c r="A96" t="s">
        <v>331</v>
      </c>
      <c r="B96" t="s">
        <v>1149</v>
      </c>
    </row>
    <row r="97" spans="1:2" x14ac:dyDescent="0.25">
      <c r="A97" t="s">
        <v>333</v>
      </c>
      <c r="B97" t="s">
        <v>1150</v>
      </c>
    </row>
    <row r="98" spans="1:2" x14ac:dyDescent="0.25">
      <c r="A98" t="s">
        <v>334</v>
      </c>
      <c r="B98" t="s">
        <v>1151</v>
      </c>
    </row>
    <row r="99" spans="1:2" x14ac:dyDescent="0.25">
      <c r="A99" t="s">
        <v>336</v>
      </c>
      <c r="B99">
        <v>2.2999999999999998</v>
      </c>
    </row>
    <row r="100" spans="1:2" x14ac:dyDescent="0.25">
      <c r="A100" t="s">
        <v>337</v>
      </c>
      <c r="B100" t="s">
        <v>1152</v>
      </c>
    </row>
    <row r="101" spans="1:2" x14ac:dyDescent="0.25">
      <c r="A101" t="s">
        <v>339</v>
      </c>
      <c r="B101" t="s">
        <v>1153</v>
      </c>
    </row>
    <row r="102" spans="1:2" x14ac:dyDescent="0.25">
      <c r="A102" t="s">
        <v>342</v>
      </c>
      <c r="B102" t="s">
        <v>1154</v>
      </c>
    </row>
    <row r="103" spans="1:2" x14ac:dyDescent="0.25">
      <c r="A103" t="s">
        <v>344</v>
      </c>
      <c r="B103" t="s">
        <v>1155</v>
      </c>
    </row>
    <row r="104" spans="1:2" x14ac:dyDescent="0.25">
      <c r="A104" t="s">
        <v>348</v>
      </c>
      <c r="B104" t="s">
        <v>1156</v>
      </c>
    </row>
    <row r="105" spans="1:2" x14ac:dyDescent="0.25">
      <c r="A105" t="s">
        <v>349</v>
      </c>
      <c r="B105">
        <v>2.4</v>
      </c>
    </row>
    <row r="106" spans="1:2" x14ac:dyDescent="0.25">
      <c r="A106" t="s">
        <v>350</v>
      </c>
      <c r="B106" t="s">
        <v>1157</v>
      </c>
    </row>
    <row r="107" spans="1:2" x14ac:dyDescent="0.25">
      <c r="A107" t="s">
        <v>353</v>
      </c>
      <c r="B107" t="s">
        <v>1158</v>
      </c>
    </row>
    <row r="108" spans="1:2" x14ac:dyDescent="0.25">
      <c r="A108" t="s">
        <v>1160</v>
      </c>
      <c r="B108" t="s">
        <v>1159</v>
      </c>
    </row>
    <row r="109" spans="1:2" x14ac:dyDescent="0.25">
      <c r="A109" t="s">
        <v>358</v>
      </c>
      <c r="B109" t="s">
        <v>1161</v>
      </c>
    </row>
    <row r="110" spans="1:2" x14ac:dyDescent="0.25">
      <c r="A110" t="s">
        <v>361</v>
      </c>
      <c r="B110" t="s">
        <v>1162</v>
      </c>
    </row>
    <row r="111" spans="1:2" x14ac:dyDescent="0.25">
      <c r="A111" t="s">
        <v>363</v>
      </c>
      <c r="B111" t="s">
        <v>1163</v>
      </c>
    </row>
    <row r="112" spans="1:2" x14ac:dyDescent="0.25">
      <c r="A112" t="s">
        <v>366</v>
      </c>
      <c r="B112">
        <v>2.5</v>
      </c>
    </row>
    <row r="113" spans="1:2" x14ac:dyDescent="0.25">
      <c r="A113" t="s">
        <v>367</v>
      </c>
      <c r="B113" t="s">
        <v>1164</v>
      </c>
    </row>
    <row r="114" spans="1:2" x14ac:dyDescent="0.25">
      <c r="A114" t="s">
        <v>369</v>
      </c>
      <c r="B114" t="s">
        <v>1165</v>
      </c>
    </row>
    <row r="115" spans="1:2" x14ac:dyDescent="0.25">
      <c r="A115" t="s">
        <v>372</v>
      </c>
      <c r="B115" t="s">
        <v>1166</v>
      </c>
    </row>
    <row r="116" spans="1:2" x14ac:dyDescent="0.25">
      <c r="A116" t="s">
        <v>375</v>
      </c>
      <c r="B116" t="s">
        <v>1167</v>
      </c>
    </row>
    <row r="117" spans="1:2" x14ac:dyDescent="0.25">
      <c r="A117" t="s">
        <v>379</v>
      </c>
      <c r="B117" t="s">
        <v>1168</v>
      </c>
    </row>
    <row r="118" spans="1:2" x14ac:dyDescent="0.25">
      <c r="A118" t="s">
        <v>382</v>
      </c>
      <c r="B118">
        <v>3</v>
      </c>
    </row>
    <row r="119" spans="1:2" x14ac:dyDescent="0.25">
      <c r="A119" t="s">
        <v>383</v>
      </c>
      <c r="B119">
        <v>3.1</v>
      </c>
    </row>
    <row r="120" spans="1:2" x14ac:dyDescent="0.25">
      <c r="A120" t="s">
        <v>384</v>
      </c>
      <c r="B120" t="s">
        <v>1169</v>
      </c>
    </row>
    <row r="121" spans="1:2" x14ac:dyDescent="0.25">
      <c r="A121" t="s">
        <v>386</v>
      </c>
      <c r="B121" t="s">
        <v>1170</v>
      </c>
    </row>
    <row r="122" spans="1:2" x14ac:dyDescent="0.25">
      <c r="A122" t="s">
        <v>389</v>
      </c>
      <c r="B122" t="s">
        <v>1171</v>
      </c>
    </row>
    <row r="123" spans="1:2" x14ac:dyDescent="0.25">
      <c r="A123" t="s">
        <v>392</v>
      </c>
      <c r="B123" t="s">
        <v>1172</v>
      </c>
    </row>
    <row r="124" spans="1:2" x14ac:dyDescent="0.25">
      <c r="A124" t="s">
        <v>394</v>
      </c>
      <c r="B124" t="s">
        <v>1173</v>
      </c>
    </row>
    <row r="125" spans="1:2" x14ac:dyDescent="0.25">
      <c r="A125" t="s">
        <v>397</v>
      </c>
      <c r="B125" t="s">
        <v>1174</v>
      </c>
    </row>
    <row r="126" spans="1:2" x14ac:dyDescent="0.25">
      <c r="A126" t="s">
        <v>402</v>
      </c>
      <c r="B126" t="s">
        <v>1175</v>
      </c>
    </row>
    <row r="127" spans="1:2" x14ac:dyDescent="0.25">
      <c r="A127" t="s">
        <v>405</v>
      </c>
      <c r="B127" t="s">
        <v>1176</v>
      </c>
    </row>
    <row r="128" spans="1:2" x14ac:dyDescent="0.25">
      <c r="A128" t="s">
        <v>1178</v>
      </c>
      <c r="B128" t="s">
        <v>1177</v>
      </c>
    </row>
    <row r="129" spans="1:2" x14ac:dyDescent="0.25">
      <c r="A129" t="s">
        <v>409</v>
      </c>
      <c r="B129" t="s">
        <v>1179</v>
      </c>
    </row>
    <row r="130" spans="1:2" x14ac:dyDescent="0.25">
      <c r="A130" t="s">
        <v>417</v>
      </c>
      <c r="B130">
        <v>3.2</v>
      </c>
    </row>
    <row r="131" spans="1:2" x14ac:dyDescent="0.25">
      <c r="A131" t="s">
        <v>418</v>
      </c>
      <c r="B131" t="s">
        <v>1180</v>
      </c>
    </row>
    <row r="132" spans="1:2" x14ac:dyDescent="0.25">
      <c r="A132" t="s">
        <v>1182</v>
      </c>
      <c r="B132" t="s">
        <v>1181</v>
      </c>
    </row>
    <row r="133" spans="1:2" x14ac:dyDescent="0.25">
      <c r="A133" t="s">
        <v>424</v>
      </c>
      <c r="B133" t="s">
        <v>1183</v>
      </c>
    </row>
    <row r="134" spans="1:2" x14ac:dyDescent="0.25">
      <c r="A134" t="s">
        <v>427</v>
      </c>
      <c r="B134" t="s">
        <v>1184</v>
      </c>
    </row>
    <row r="135" spans="1:2" x14ac:dyDescent="0.25">
      <c r="A135" t="s">
        <v>429</v>
      </c>
      <c r="B135" t="s">
        <v>1185</v>
      </c>
    </row>
    <row r="136" spans="1:2" x14ac:dyDescent="0.25">
      <c r="A136" t="s">
        <v>432</v>
      </c>
      <c r="B136">
        <v>4</v>
      </c>
    </row>
    <row r="137" spans="1:2" x14ac:dyDescent="0.25">
      <c r="A137" t="s">
        <v>433</v>
      </c>
      <c r="B137">
        <v>4.0999999999999996</v>
      </c>
    </row>
    <row r="138" spans="1:2" x14ac:dyDescent="0.25">
      <c r="A138" t="s">
        <v>434</v>
      </c>
      <c r="B138" t="s">
        <v>1186</v>
      </c>
    </row>
    <row r="139" spans="1:2" x14ac:dyDescent="0.25">
      <c r="A139" t="s">
        <v>438</v>
      </c>
      <c r="B139" t="s">
        <v>1187</v>
      </c>
    </row>
    <row r="140" spans="1:2" x14ac:dyDescent="0.25">
      <c r="A140" t="s">
        <v>1189</v>
      </c>
      <c r="B140" t="s">
        <v>1188</v>
      </c>
    </row>
    <row r="141" spans="1:2" x14ac:dyDescent="0.25">
      <c r="A141" t="s">
        <v>452</v>
      </c>
      <c r="B141" t="s">
        <v>1190</v>
      </c>
    </row>
    <row r="142" spans="1:2" x14ac:dyDescent="0.25">
      <c r="A142" t="s">
        <v>455</v>
      </c>
      <c r="B142" t="s">
        <v>1191</v>
      </c>
    </row>
    <row r="143" spans="1:2" x14ac:dyDescent="0.25">
      <c r="A143" t="s">
        <v>461</v>
      </c>
      <c r="B143" t="s">
        <v>1192</v>
      </c>
    </row>
    <row r="144" spans="1:2" x14ac:dyDescent="0.25">
      <c r="A144" t="s">
        <v>465</v>
      </c>
      <c r="B144" t="s">
        <v>1193</v>
      </c>
    </row>
    <row r="145" spans="1:2" x14ac:dyDescent="0.25">
      <c r="A145" t="s">
        <v>1195</v>
      </c>
      <c r="B145" t="s">
        <v>1194</v>
      </c>
    </row>
    <row r="146" spans="1:2" x14ac:dyDescent="0.25">
      <c r="A146" t="s">
        <v>470</v>
      </c>
      <c r="B146">
        <v>4.2</v>
      </c>
    </row>
    <row r="147" spans="1:2" x14ac:dyDescent="0.25">
      <c r="A147" t="s">
        <v>471</v>
      </c>
      <c r="B147" t="s">
        <v>1196</v>
      </c>
    </row>
    <row r="148" spans="1:2" x14ac:dyDescent="0.25">
      <c r="A148" t="s">
        <v>474</v>
      </c>
      <c r="B148" t="s">
        <v>1197</v>
      </c>
    </row>
    <row r="149" spans="1:2" x14ac:dyDescent="0.25">
      <c r="A149" t="s">
        <v>1199</v>
      </c>
      <c r="B149" t="s">
        <v>1198</v>
      </c>
    </row>
    <row r="150" spans="1:2" x14ac:dyDescent="0.25">
      <c r="A150" t="s">
        <v>481</v>
      </c>
      <c r="B150" t="s">
        <v>1200</v>
      </c>
    </row>
    <row r="151" spans="1:2" x14ac:dyDescent="0.25">
      <c r="A151" t="s">
        <v>486</v>
      </c>
      <c r="B151">
        <v>4.3</v>
      </c>
    </row>
    <row r="152" spans="1:2" x14ac:dyDescent="0.25">
      <c r="A152" t="s">
        <v>1202</v>
      </c>
      <c r="B152" t="s">
        <v>1201</v>
      </c>
    </row>
    <row r="153" spans="1:2" x14ac:dyDescent="0.25">
      <c r="A153" t="s">
        <v>491</v>
      </c>
      <c r="B153" t="s">
        <v>1203</v>
      </c>
    </row>
    <row r="154" spans="1:2" x14ac:dyDescent="0.25">
      <c r="A154" t="s">
        <v>1205</v>
      </c>
      <c r="B154" t="s">
        <v>1204</v>
      </c>
    </row>
    <row r="155" spans="1:2" x14ac:dyDescent="0.25">
      <c r="A155" t="s">
        <v>497</v>
      </c>
      <c r="B155" t="s">
        <v>1206</v>
      </c>
    </row>
    <row r="156" spans="1:2" x14ac:dyDescent="0.25">
      <c r="A156" t="s">
        <v>499</v>
      </c>
      <c r="B156" t="s">
        <v>1207</v>
      </c>
    </row>
    <row r="157" spans="1:2" x14ac:dyDescent="0.25">
      <c r="A157" t="s">
        <v>501</v>
      </c>
      <c r="B157" t="s">
        <v>1208</v>
      </c>
    </row>
    <row r="158" spans="1:2" x14ac:dyDescent="0.25">
      <c r="A158" t="s">
        <v>503</v>
      </c>
      <c r="B158">
        <v>4.4000000000000004</v>
      </c>
    </row>
    <row r="159" spans="1:2" x14ac:dyDescent="0.25">
      <c r="A159" t="s">
        <v>504</v>
      </c>
      <c r="B159" t="s">
        <v>1209</v>
      </c>
    </row>
    <row r="160" spans="1:2" x14ac:dyDescent="0.25">
      <c r="A160" t="s">
        <v>509</v>
      </c>
      <c r="B160" t="s">
        <v>1210</v>
      </c>
    </row>
    <row r="161" spans="1:2" x14ac:dyDescent="0.25">
      <c r="A161" t="s">
        <v>1212</v>
      </c>
      <c r="B161" t="s">
        <v>1211</v>
      </c>
    </row>
    <row r="162" spans="1:2" x14ac:dyDescent="0.25">
      <c r="A162" t="s">
        <v>514</v>
      </c>
      <c r="B162" t="s">
        <v>1213</v>
      </c>
    </row>
    <row r="163" spans="1:2" x14ac:dyDescent="0.25">
      <c r="A163" t="s">
        <v>517</v>
      </c>
      <c r="B163" t="s">
        <v>1214</v>
      </c>
    </row>
    <row r="164" spans="1:2" x14ac:dyDescent="0.25">
      <c r="A164" t="s">
        <v>519</v>
      </c>
      <c r="B164" t="s">
        <v>1215</v>
      </c>
    </row>
    <row r="165" spans="1:2" x14ac:dyDescent="0.25">
      <c r="A165" t="s">
        <v>521</v>
      </c>
      <c r="B165" t="s">
        <v>1216</v>
      </c>
    </row>
    <row r="166" spans="1:2" x14ac:dyDescent="0.25">
      <c r="A166" t="s">
        <v>523</v>
      </c>
      <c r="B166" t="s">
        <v>1217</v>
      </c>
    </row>
    <row r="167" spans="1:2" x14ac:dyDescent="0.25">
      <c r="A167" t="s">
        <v>527</v>
      </c>
      <c r="B167" t="s">
        <v>1218</v>
      </c>
    </row>
    <row r="168" spans="1:2" x14ac:dyDescent="0.25">
      <c r="A168" t="s">
        <v>530</v>
      </c>
      <c r="B168" t="s">
        <v>1219</v>
      </c>
    </row>
    <row r="169" spans="1:2" x14ac:dyDescent="0.25">
      <c r="A169" t="s">
        <v>533</v>
      </c>
      <c r="B169" t="s">
        <v>1220</v>
      </c>
    </row>
    <row r="170" spans="1:2" x14ac:dyDescent="0.25">
      <c r="A170" t="s">
        <v>535</v>
      </c>
      <c r="B170">
        <v>4.5</v>
      </c>
    </row>
    <row r="171" spans="1:2" x14ac:dyDescent="0.25">
      <c r="A171" t="s">
        <v>536</v>
      </c>
      <c r="B171" t="s">
        <v>1221</v>
      </c>
    </row>
    <row r="172" spans="1:2" x14ac:dyDescent="0.25">
      <c r="A172" t="s">
        <v>1223</v>
      </c>
      <c r="B172" t="s">
        <v>1222</v>
      </c>
    </row>
    <row r="173" spans="1:2" x14ac:dyDescent="0.25">
      <c r="A173" t="s">
        <v>544</v>
      </c>
      <c r="B173" t="s">
        <v>1224</v>
      </c>
    </row>
    <row r="174" spans="1:2" x14ac:dyDescent="0.25">
      <c r="A174" t="s">
        <v>1226</v>
      </c>
      <c r="B174" t="s">
        <v>1225</v>
      </c>
    </row>
    <row r="175" spans="1:2" x14ac:dyDescent="0.25">
      <c r="A175" t="s">
        <v>550</v>
      </c>
      <c r="B175" t="s">
        <v>1227</v>
      </c>
    </row>
    <row r="176" spans="1:2" x14ac:dyDescent="0.25">
      <c r="A176" t="s">
        <v>551</v>
      </c>
      <c r="B176" t="s">
        <v>1228</v>
      </c>
    </row>
    <row r="177" spans="1:2" x14ac:dyDescent="0.25">
      <c r="A177" t="s">
        <v>559</v>
      </c>
      <c r="B177">
        <v>4.5999999999999996</v>
      </c>
    </row>
    <row r="178" spans="1:2" x14ac:dyDescent="0.25">
      <c r="A178" t="s">
        <v>560</v>
      </c>
      <c r="B178" t="s">
        <v>1229</v>
      </c>
    </row>
    <row r="179" spans="1:2" x14ac:dyDescent="0.25">
      <c r="A179" t="s">
        <v>563</v>
      </c>
      <c r="B179" t="s">
        <v>1230</v>
      </c>
    </row>
    <row r="180" spans="1:2" x14ac:dyDescent="0.25">
      <c r="A180" t="s">
        <v>565</v>
      </c>
      <c r="B180" t="s">
        <v>1231</v>
      </c>
    </row>
    <row r="181" spans="1:2" x14ac:dyDescent="0.25">
      <c r="A181" t="s">
        <v>569</v>
      </c>
      <c r="B181" t="s">
        <v>1232</v>
      </c>
    </row>
    <row r="182" spans="1:2" x14ac:dyDescent="0.25">
      <c r="A182" t="s">
        <v>576</v>
      </c>
      <c r="B182" t="s">
        <v>1233</v>
      </c>
    </row>
    <row r="183" spans="1:2" x14ac:dyDescent="0.25">
      <c r="A183" t="s">
        <v>577</v>
      </c>
      <c r="B183" t="s">
        <v>1234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Matriz</vt:lpstr>
      <vt:lpstr>Hoja2</vt:lpstr>
      <vt:lpstr>ReportadoSecTrim3</vt:lpstr>
      <vt:lpstr>ReportadoSecTrim4</vt:lpstr>
      <vt:lpstr>Reportado Secretarias Trim2</vt:lpstr>
      <vt:lpstr>Rep Sect Trim1</vt:lpstr>
      <vt:lpstr>Hoja1</vt:lpstr>
      <vt:lpstr>ESTRUCUTRA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dc:creator>
  <cp:lastModifiedBy>sandra ospina</cp:lastModifiedBy>
  <dcterms:created xsi:type="dcterms:W3CDTF">2017-07-24T21:41:04Z</dcterms:created>
  <dcterms:modified xsi:type="dcterms:W3CDTF">2018-04-10T16:59:12Z</dcterms:modified>
</cp:coreProperties>
</file>